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S:\Opérations immobilières\OIP\DR04 IDF Gif_sur_yvette\Extension IDRIS\2. TVX\1. PLACE\1.DCE\DCE 1\Pièces contractuelles\3. Lot 3\"/>
    </mc:Choice>
  </mc:AlternateContent>
  <xr:revisionPtr revIDLastSave="0" documentId="13_ncr:1_{402C8E52-782A-427E-B904-D65E9618D51A}" xr6:coauthVersionLast="36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Feuille de garde" sheetId="2" r:id="rId1"/>
    <sheet name="DPGF" sheetId="4" r:id="rId2"/>
    <sheet name="Bordereau de prix" sheetId="7" r:id="rId3"/>
  </sheets>
  <definedNames>
    <definedName name="_Toc194595852" localSheetId="2">'Bordereau de prix'!$C$123</definedName>
    <definedName name="_xlnm.Print_Titles" localSheetId="2">'Bordereau de prix'!$1:$6</definedName>
    <definedName name="réf_Affaire">DPGF!$AN$40</definedName>
    <definedName name="réf_Client1">DPGF!$X$9</definedName>
    <definedName name="réf_Client2">DPGF!$X$15</definedName>
    <definedName name="réf_Client3">DPGF!$X$17</definedName>
    <definedName name="réf_Date">DPGF!$AN$42</definedName>
    <definedName name="réf_Référence">DPGF!$AN$44</definedName>
    <definedName name="réf_Titre1">DPGF!$X$22</definedName>
    <definedName name="réf_Titre2">DPGF!$X$28</definedName>
    <definedName name="réf_Titre3">DPGF!$X$32</definedName>
  </definedNames>
  <calcPr calcId="191029"/>
</workbook>
</file>

<file path=xl/calcChain.xml><?xml version="1.0" encoding="utf-8"?>
<calcChain xmlns="http://schemas.openxmlformats.org/spreadsheetml/2006/main">
  <c r="G59" i="7" l="1"/>
  <c r="G121" i="7"/>
  <c r="G260" i="7"/>
  <c r="G505" i="7"/>
  <c r="G533" i="7"/>
  <c r="G486" i="7"/>
  <c r="G485" i="7"/>
  <c r="G479" i="7"/>
  <c r="G480" i="7"/>
  <c r="G528" i="7"/>
  <c r="G351" i="7"/>
  <c r="G352" i="7"/>
  <c r="G353" i="7"/>
  <c r="G354" i="7"/>
  <c r="G510" i="7"/>
  <c r="G532" i="7"/>
  <c r="G106" i="7"/>
  <c r="G541" i="7"/>
  <c r="G540" i="7"/>
  <c r="G539" i="7"/>
  <c r="G503" i="7"/>
  <c r="G502" i="7"/>
  <c r="G501" i="7"/>
  <c r="G500" i="7"/>
  <c r="G499" i="7"/>
  <c r="G498" i="7"/>
  <c r="G497" i="7"/>
  <c r="G496" i="7"/>
  <c r="G495" i="7"/>
  <c r="G494" i="7"/>
  <c r="G492" i="7"/>
  <c r="G491" i="7"/>
  <c r="G490" i="7"/>
  <c r="G489" i="7"/>
  <c r="G488" i="7"/>
  <c r="G487" i="7"/>
  <c r="G484" i="7"/>
  <c r="G483" i="7"/>
  <c r="G478" i="7"/>
  <c r="G477" i="7"/>
  <c r="G476" i="7"/>
  <c r="G475" i="7"/>
  <c r="G474" i="7"/>
  <c r="G473" i="7"/>
  <c r="G472" i="7"/>
  <c r="G470" i="7"/>
  <c r="G531" i="7"/>
  <c r="G530" i="7"/>
  <c r="G529" i="7"/>
  <c r="G521" i="7"/>
  <c r="G527" i="7"/>
  <c r="G526" i="7"/>
  <c r="G525" i="7"/>
  <c r="G524" i="7"/>
  <c r="G523" i="7"/>
  <c r="G522" i="7"/>
  <c r="G520" i="7"/>
  <c r="G81" i="7"/>
  <c r="G57" i="7"/>
  <c r="G467" i="7"/>
  <c r="G466" i="7"/>
  <c r="G459" i="7"/>
  <c r="G458" i="7"/>
  <c r="G457" i="7"/>
  <c r="G448" i="7"/>
  <c r="G447" i="7"/>
  <c r="G443" i="7"/>
  <c r="G442" i="7"/>
  <c r="G350" i="7"/>
  <c r="G349" i="7"/>
  <c r="G430" i="7"/>
  <c r="G429" i="7"/>
  <c r="G364" i="7"/>
  <c r="G363" i="7"/>
  <c r="G362" i="7"/>
  <c r="G272" i="7"/>
  <c r="G271" i="7"/>
  <c r="G189" i="7"/>
  <c r="G152" i="7"/>
  <c r="G53" i="7"/>
  <c r="G29" i="7"/>
  <c r="G133" i="7"/>
  <c r="G398" i="7"/>
  <c r="G54" i="7"/>
  <c r="G542" i="7" l="1"/>
  <c r="G544" i="7" s="1"/>
  <c r="G517" i="7" l="1"/>
  <c r="G516" i="7"/>
  <c r="G515" i="7"/>
  <c r="G514" i="7"/>
  <c r="G513" i="7"/>
  <c r="G512" i="7"/>
  <c r="G511" i="7"/>
  <c r="G509" i="7"/>
  <c r="G507" i="7"/>
  <c r="AQ77" i="2"/>
  <c r="G206" i="7"/>
  <c r="G209" i="7"/>
  <c r="G446" i="7"/>
  <c r="G445" i="7"/>
  <c r="G373" i="7"/>
  <c r="G372" i="7"/>
  <c r="G371" i="7"/>
  <c r="G370" i="7"/>
  <c r="G369" i="7"/>
  <c r="G368" i="7"/>
  <c r="G367" i="7"/>
  <c r="G366" i="7"/>
  <c r="G464" i="7"/>
  <c r="G463" i="7"/>
  <c r="G462" i="7"/>
  <c r="G461" i="7"/>
  <c r="G454" i="7"/>
  <c r="G161" i="7"/>
  <c r="G156" i="7"/>
  <c r="G131" i="7"/>
  <c r="G132" i="7"/>
  <c r="G134" i="7"/>
  <c r="G125" i="7"/>
  <c r="G66" i="7"/>
  <c r="G65" i="7"/>
  <c r="G256" i="7"/>
  <c r="G331" i="7"/>
  <c r="G330" i="7"/>
  <c r="G329" i="7"/>
  <c r="G328" i="7"/>
  <c r="G327" i="7"/>
  <c r="G326" i="7"/>
  <c r="G325" i="7"/>
  <c r="G324" i="7"/>
  <c r="G323" i="7"/>
  <c r="G322" i="7"/>
  <c r="G321" i="7"/>
  <c r="G319" i="7"/>
  <c r="G318" i="7"/>
  <c r="G317" i="7"/>
  <c r="G316" i="7"/>
  <c r="G315" i="7"/>
  <c r="G314" i="7"/>
  <c r="G313" i="7"/>
  <c r="G312" i="7"/>
  <c r="G311" i="7"/>
  <c r="G310" i="7"/>
  <c r="G309" i="7"/>
  <c r="G424" i="7"/>
  <c r="G423" i="7"/>
  <c r="G422" i="7"/>
  <c r="G421" i="7"/>
  <c r="G420" i="7"/>
  <c r="G419" i="7"/>
  <c r="G418" i="7"/>
  <c r="G417" i="7"/>
  <c r="G416" i="7"/>
  <c r="G415" i="7"/>
  <c r="G414" i="7"/>
  <c r="G84" i="7"/>
  <c r="G83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2" i="7"/>
  <c r="G55" i="7"/>
  <c r="G51" i="7"/>
  <c r="G28" i="7"/>
  <c r="G27" i="7"/>
  <c r="G26" i="7"/>
  <c r="G25" i="7"/>
  <c r="G24" i="7"/>
  <c r="G23" i="7"/>
  <c r="G245" i="7"/>
  <c r="G242" i="7"/>
  <c r="G239" i="7"/>
  <c r="G238" i="7"/>
  <c r="G236" i="7"/>
  <c r="G102" i="7"/>
  <c r="G73" i="7"/>
  <c r="G74" i="7"/>
  <c r="G75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G211" i="7"/>
  <c r="G210" i="7"/>
  <c r="G198" i="7"/>
  <c r="G197" i="7"/>
  <c r="G196" i="7"/>
  <c r="G195" i="7"/>
  <c r="G194" i="7"/>
  <c r="G193" i="7"/>
  <c r="G192" i="7"/>
  <c r="G191" i="7"/>
  <c r="G187" i="7"/>
  <c r="G186" i="7"/>
  <c r="G185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80" i="7"/>
  <c r="G179" i="7"/>
  <c r="G178" i="7"/>
  <c r="G177" i="7"/>
  <c r="G176" i="7"/>
  <c r="G518" i="7" l="1"/>
  <c r="G31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30" i="7"/>
  <c r="G119" i="7"/>
  <c r="G118" i="7"/>
  <c r="G117" i="7"/>
  <c r="G116" i="7"/>
  <c r="G344" i="7" l="1"/>
  <c r="G343" i="7"/>
  <c r="G342" i="7"/>
  <c r="G341" i="7"/>
  <c r="G340" i="7"/>
  <c r="G339" i="7"/>
  <c r="G338" i="7"/>
  <c r="G337" i="7"/>
  <c r="G336" i="7"/>
  <c r="G335" i="7"/>
  <c r="G334" i="7"/>
  <c r="G333" i="7"/>
  <c r="G306" i="7"/>
  <c r="G305" i="7"/>
  <c r="G304" i="7"/>
  <c r="G303" i="7"/>
  <c r="G302" i="7"/>
  <c r="G301" i="7"/>
  <c r="G300" i="7"/>
  <c r="G299" i="7"/>
  <c r="G298" i="7"/>
  <c r="G297" i="7"/>
  <c r="G294" i="7"/>
  <c r="G293" i="7"/>
  <c r="G292" i="7"/>
  <c r="G291" i="7"/>
  <c r="G290" i="7"/>
  <c r="G289" i="7"/>
  <c r="G288" i="7"/>
  <c r="G287" i="7"/>
  <c r="G286" i="7"/>
  <c r="G285" i="7"/>
  <c r="G284" i="7"/>
  <c r="G357" i="7"/>
  <c r="G359" i="7"/>
  <c r="G360" i="7"/>
  <c r="G270" i="7"/>
  <c r="G281" i="7"/>
  <c r="G280" i="7"/>
  <c r="G279" i="7"/>
  <c r="G278" i="7"/>
  <c r="G277" i="7"/>
  <c r="G276" i="7"/>
  <c r="G275" i="7"/>
  <c r="G274" i="7"/>
  <c r="G269" i="7"/>
  <c r="G268" i="7"/>
  <c r="G267" i="7"/>
  <c r="G266" i="7"/>
  <c r="G265" i="7"/>
  <c r="G385" i="7"/>
  <c r="G384" i="7"/>
  <c r="G383" i="7"/>
  <c r="G382" i="7"/>
  <c r="G381" i="7"/>
  <c r="G380" i="7"/>
  <c r="G379" i="7"/>
  <c r="G378" i="7"/>
  <c r="G377" i="7"/>
  <c r="G376" i="7"/>
  <c r="G387" i="7"/>
  <c r="G388" i="7"/>
  <c r="G389" i="7"/>
  <c r="G390" i="7"/>
  <c r="G391" i="7"/>
  <c r="G392" i="7"/>
  <c r="G393" i="7"/>
  <c r="G394" i="7"/>
  <c r="G395" i="7"/>
  <c r="G396" i="7"/>
  <c r="G400" i="7"/>
  <c r="G401" i="7"/>
  <c r="G402" i="7"/>
  <c r="G403" i="7"/>
  <c r="G404" i="7"/>
  <c r="G405" i="7"/>
  <c r="G406" i="7"/>
  <c r="G407" i="7"/>
  <c r="G408" i="7"/>
  <c r="G409" i="7"/>
  <c r="G410" i="7"/>
  <c r="G437" i="7"/>
  <c r="G439" i="7"/>
  <c r="G440" i="7"/>
  <c r="G441" i="7"/>
  <c r="G453" i="7"/>
  <c r="G455" i="7"/>
  <c r="G456" i="7"/>
  <c r="G295" i="7" l="1"/>
  <c r="G259" i="7" l="1"/>
  <c r="G258" i="7"/>
  <c r="G257" i="7"/>
  <c r="G255" i="7"/>
  <c r="G253" i="7" l="1"/>
  <c r="G252" i="7"/>
  <c r="G251" i="7"/>
  <c r="G249" i="7"/>
  <c r="G247" i="7"/>
  <c r="G181" i="7"/>
  <c r="G233" i="7"/>
  <c r="G232" i="7"/>
  <c r="G230" i="7"/>
  <c r="G115" i="7"/>
  <c r="G114" i="7"/>
  <c r="G113" i="7"/>
  <c r="G112" i="7"/>
  <c r="G111" i="7"/>
  <c r="G110" i="7"/>
  <c r="G109" i="7"/>
  <c r="G105" i="7"/>
  <c r="G104" i="7"/>
  <c r="G100" i="7"/>
  <c r="G99" i="7"/>
  <c r="G98" i="7"/>
  <c r="G97" i="7"/>
  <c r="G96" i="7"/>
  <c r="G95" i="7"/>
  <c r="G94" i="7"/>
  <c r="G93" i="7"/>
  <c r="G92" i="7"/>
  <c r="G91" i="7"/>
  <c r="G90" i="7"/>
  <c r="G89" i="7"/>
  <c r="G87" i="7"/>
  <c r="G76" i="7"/>
  <c r="G71" i="7"/>
  <c r="G70" i="7"/>
  <c r="G69" i="7"/>
  <c r="G68" i="7"/>
  <c r="G62" i="7"/>
  <c r="G50" i="7"/>
  <c r="G15" i="7"/>
  <c r="G14" i="7"/>
  <c r="G13" i="7"/>
  <c r="G12" i="7"/>
  <c r="G11" i="7"/>
  <c r="G10" i="7"/>
  <c r="G17" i="7" l="1"/>
  <c r="G61" i="7"/>
  <c r="G250" i="7"/>
  <c r="G3" i="7"/>
  <c r="C2" i="7"/>
  <c r="C1" i="7"/>
  <c r="A1" i="7"/>
  <c r="Y37" i="2"/>
  <c r="Y49" i="2"/>
  <c r="Y44" i="2"/>
  <c r="Z8" i="2"/>
  <c r="AQ75" i="2"/>
  <c r="G535" i="7" l="1"/>
  <c r="G546" i="7" s="1"/>
  <c r="G547" i="7" s="1"/>
  <c r="G548" i="7" l="1"/>
  <c r="G549" i="7" s="1"/>
</calcChain>
</file>

<file path=xl/sharedStrings.xml><?xml version="1.0" encoding="utf-8"?>
<sst xmlns="http://schemas.openxmlformats.org/spreadsheetml/2006/main" count="721" uniqueCount="273">
  <si>
    <t>Date</t>
  </si>
  <si>
    <t>Référence</t>
  </si>
  <si>
    <t>:</t>
  </si>
  <si>
    <t>Fiche d'Identification du document</t>
  </si>
  <si>
    <t>Art.</t>
  </si>
  <si>
    <t>Désignation</t>
  </si>
  <si>
    <t>U</t>
  </si>
  <si>
    <t>Quantité</t>
  </si>
  <si>
    <t>Prix Unitaire</t>
  </si>
  <si>
    <t>Montant HT 1</t>
  </si>
  <si>
    <t>Total Euros</t>
  </si>
  <si>
    <r>
      <t xml:space="preserve">171 bis rue de Charenton
75012 PARIS
Tel : 01.80.05.12.00.
Fax : 01.80.05.12.29.
</t>
    </r>
    <r>
      <rPr>
        <sz val="7"/>
        <rFont val="Arial"/>
        <family val="2"/>
      </rPr>
      <t>e-mail : capingelec75@capingelec.com
Internet : www.capingelec.com</t>
    </r>
  </si>
  <si>
    <t>DPGF</t>
  </si>
  <si>
    <t>GENERALITES</t>
  </si>
  <si>
    <t>Etudes d'éxécution</t>
  </si>
  <si>
    <t>ens</t>
  </si>
  <si>
    <t>Etudes de synthèse</t>
  </si>
  <si>
    <t>DOE</t>
  </si>
  <si>
    <t>DIUO</t>
  </si>
  <si>
    <t>Installation de chantier</t>
  </si>
  <si>
    <t>Formation</t>
  </si>
  <si>
    <t>Groupe frigorifique à condensation par air</t>
  </si>
  <si>
    <t>u</t>
  </si>
  <si>
    <t>Marque :</t>
  </si>
  <si>
    <t>Modèle:</t>
  </si>
  <si>
    <t>Réseau primaire</t>
  </si>
  <si>
    <t>Sonde de température</t>
  </si>
  <si>
    <t>Vanne d'isolement manuelle</t>
  </si>
  <si>
    <t xml:space="preserve">Vanne d'équilibrage </t>
  </si>
  <si>
    <t>Calorifuge robinetterie</t>
  </si>
  <si>
    <t>Panoplie pompe:</t>
  </si>
  <si>
    <t>Filtre à tamis</t>
  </si>
  <si>
    <t>Clapet à battant anti-retour</t>
  </si>
  <si>
    <t xml:space="preserve">Manchons anti-vibratiles </t>
  </si>
  <si>
    <t>Tuyauterie en acier noir cis supportage</t>
  </si>
  <si>
    <t>Tuyauterie DN150</t>
  </si>
  <si>
    <t>ml</t>
  </si>
  <si>
    <t>Accessoires</t>
  </si>
  <si>
    <t xml:space="preserve">Bouchon </t>
  </si>
  <si>
    <t>Compteur d'énergie</t>
  </si>
  <si>
    <t>Pressostats de sécurité sur boucle (doublé)</t>
  </si>
  <si>
    <t>Procédure de rinçage du réseau hydraulique en eau brute, mise en</t>
  </si>
  <si>
    <t>Ens</t>
  </si>
  <si>
    <t>Pompe secondaire</t>
  </si>
  <si>
    <t>Ensemble prise de pression, robinets d'isolement et manomètre à lecture directe</t>
  </si>
  <si>
    <t>Vanne d'isolement</t>
  </si>
  <si>
    <t>Soupape de décharge en haut de colonne avec égouttures</t>
  </si>
  <si>
    <t>Rinçage du réseau secondaire</t>
  </si>
  <si>
    <t xml:space="preserve">route d'une filtration magnétique provisoire et analyse de l'eau jusqu'à </t>
  </si>
  <si>
    <t>conformité</t>
  </si>
  <si>
    <t>Procédure de remplissage en eau adoucie du réseau complet</t>
  </si>
  <si>
    <t xml:space="preserve">Coude 90 </t>
  </si>
  <si>
    <t xml:space="preserve">Té droit boucle </t>
  </si>
  <si>
    <t>Calorifuge tout réseau</t>
  </si>
  <si>
    <t>Calorifuge finition isoxale</t>
  </si>
  <si>
    <t xml:space="preserve">Marque : </t>
  </si>
  <si>
    <t xml:space="preserve">Modèle : </t>
  </si>
  <si>
    <t>Modèle :</t>
  </si>
  <si>
    <t xml:space="preserve">Robinet de vidange en point bas </t>
  </si>
  <si>
    <t xml:space="preserve">Purgeur automatique en point haut </t>
  </si>
  <si>
    <t>Purgeur automatique en point haut</t>
  </si>
  <si>
    <t xml:space="preserve">Compteur d'énergie </t>
  </si>
  <si>
    <t>Manchons anti vibratiles</t>
  </si>
  <si>
    <t>Vanne de régulation</t>
  </si>
  <si>
    <t>Robinet de vidange</t>
  </si>
  <si>
    <t>Raccordement sur boucle eau glacée</t>
  </si>
  <si>
    <t>Tuyauterie acier noir en raccordements terminaux</t>
  </si>
  <si>
    <t>DN25</t>
  </si>
  <si>
    <t>DN40</t>
  </si>
  <si>
    <t>DN50</t>
  </si>
  <si>
    <t xml:space="preserve">DN65 </t>
  </si>
  <si>
    <t>DN80</t>
  </si>
  <si>
    <t>Calorifuge finition Alu</t>
  </si>
  <si>
    <t>Bypass avec vanne d'isolement</t>
  </si>
  <si>
    <t>4.1</t>
  </si>
  <si>
    <t>sonde de température d'air</t>
  </si>
  <si>
    <t>sonde de pression aéraulique</t>
  </si>
  <si>
    <t>sonde d'hygrométrie</t>
  </si>
  <si>
    <t>Thermomètre air</t>
  </si>
  <si>
    <t>Manomètres air</t>
  </si>
  <si>
    <t>Grille air neuf</t>
  </si>
  <si>
    <t>Grille de rejet</t>
  </si>
  <si>
    <t>4.2</t>
  </si>
  <si>
    <t>Gaine rectangulaire en tôle acier galva classe C</t>
  </si>
  <si>
    <t>kg</t>
  </si>
  <si>
    <t>Gaine cylindrique en tôle acier galva classe C</t>
  </si>
  <si>
    <t>-Gaine circulaire Ø 125</t>
  </si>
  <si>
    <t>-Gaine circulaire Ø 160</t>
  </si>
  <si>
    <t>-Gaine circulaire Ø 250</t>
  </si>
  <si>
    <t>-Gaine circulaire Ø 315</t>
  </si>
  <si>
    <t>-Gaine circulaire Ø 400</t>
  </si>
  <si>
    <t>-Flexible acoustique</t>
  </si>
  <si>
    <t>Calorifuge des conduits aérauliques réalisé en matelas de fibre de verre finition papier kraft aluminium, pose collée avec piquots,serrage sans fil de fer galva.</t>
  </si>
  <si>
    <t>m²</t>
  </si>
  <si>
    <t xml:space="preserve">  -Rectangulaire</t>
  </si>
  <si>
    <t>-Circulaire</t>
  </si>
  <si>
    <t xml:space="preserve">  Ø 160</t>
  </si>
  <si>
    <t xml:space="preserve">  Ø 250</t>
  </si>
  <si>
    <t xml:space="preserve">  Ø 400</t>
  </si>
  <si>
    <t>Régulation du débit tout locaux confondus</t>
  </si>
  <si>
    <t xml:space="preserve">  Ø 125</t>
  </si>
  <si>
    <t xml:space="preserve">  Ø 200</t>
  </si>
  <si>
    <t>-Boîtes à débit variable:</t>
  </si>
  <si>
    <t xml:space="preserve">  400x450 mm</t>
  </si>
  <si>
    <t xml:space="preserve">  450x450 mm</t>
  </si>
  <si>
    <t xml:space="preserve">  600x600 mm</t>
  </si>
  <si>
    <t xml:space="preserve">  Ø 560</t>
  </si>
  <si>
    <t xml:space="preserve">  Ø 630</t>
  </si>
  <si>
    <t>Bouches / Grilles / diffuseurs</t>
  </si>
  <si>
    <t>Sous-total HT 4.2</t>
  </si>
  <si>
    <t>Montant HT 4</t>
  </si>
  <si>
    <t>Manomètres de pression</t>
  </si>
  <si>
    <t>Filtre à tamis (100µ)</t>
  </si>
  <si>
    <t xml:space="preserve">Compteur d'eau </t>
  </si>
  <si>
    <t>Disconnecteur hydraulique</t>
  </si>
  <si>
    <t>PLOMBERIE</t>
  </si>
  <si>
    <t>Essais</t>
  </si>
  <si>
    <t>Compte prorata (1,5%)</t>
  </si>
  <si>
    <t>Mousse résolique - finition isoxale - ép = 30 mm</t>
  </si>
  <si>
    <t>Mousse résolique - finition isoxale - ép = 40 mm</t>
  </si>
  <si>
    <t>Mousse résolique - finition isoxale - ép = 50 mm</t>
  </si>
  <si>
    <t>Mousse résolique - finition isoxale - ép = 60 mm</t>
  </si>
  <si>
    <t>Calorifuge finition PVC</t>
  </si>
  <si>
    <t>Mousse résolique - finition PVC - ép = 30 mm</t>
  </si>
  <si>
    <t>Mousse résolique - finition PVC - ép = 40 mm</t>
  </si>
  <si>
    <t>Mousse résolique - finition PVC - ép = 50 mm</t>
  </si>
  <si>
    <t>Mousse résolique - finition PVC - ép = 60 mm</t>
  </si>
  <si>
    <t>Tuyauterie DN200</t>
  </si>
  <si>
    <t>Gaine rectangulaire en tôle acier galva</t>
  </si>
  <si>
    <t>Gaine cylindrique en tôle acier galva</t>
  </si>
  <si>
    <t>Quantités fournies à titre indicatif - à vérifier par le soumissionnaire</t>
  </si>
  <si>
    <t>Armoire Régulation (inclus programmation et vues GTB)</t>
  </si>
  <si>
    <t>CNRS</t>
  </si>
  <si>
    <t>7 rue Guy Môquet</t>
  </si>
  <si>
    <t>94800 Villejuif</t>
  </si>
  <si>
    <t>LOT 03 CVC - PLB</t>
  </si>
  <si>
    <t>Pf : 650 kW</t>
  </si>
  <si>
    <t>Groupe frigorifique à double condenseur air/eau</t>
  </si>
  <si>
    <t>Pf : 520 kW      Pc : 700 kW</t>
  </si>
  <si>
    <t>Pf : 650 kW      Pc : 700 kW</t>
  </si>
  <si>
    <t xml:space="preserve">Dry adiabatique </t>
  </si>
  <si>
    <t>P : 1600 kW</t>
  </si>
  <si>
    <t>Silencieux CTA Débit  m3/h</t>
  </si>
  <si>
    <t>Réseau CTA UPS</t>
  </si>
  <si>
    <t>Extension de capacité de l'IDRIS à ORSAY (91)</t>
  </si>
  <si>
    <t xml:space="preserve">Réseau dry adiabatique </t>
  </si>
  <si>
    <t>CTA double flux LT UPS</t>
  </si>
  <si>
    <t>CTA double flux Machine</t>
  </si>
  <si>
    <t>Réseau CTA MACHINE</t>
  </si>
  <si>
    <t>Renouvellement d'air LT Transformateur</t>
  </si>
  <si>
    <t>4.4</t>
  </si>
  <si>
    <t>Sous-total HT 4.4</t>
  </si>
  <si>
    <t>Sous-total HT 4.1</t>
  </si>
  <si>
    <t xml:space="preserve">Production d’eau glacée </t>
  </si>
  <si>
    <t>Déplacement, manutention des groupes frigorifiques</t>
  </si>
  <si>
    <t>Mise en place d'un groupe sur support</t>
  </si>
  <si>
    <t>Plot anti-vibratile (par paire)</t>
  </si>
  <si>
    <t>Assistance à la mise en service, mise au point</t>
  </si>
  <si>
    <t xml:space="preserve">Débit : 95 m3/h </t>
  </si>
  <si>
    <t xml:space="preserve">Pompe primaire </t>
  </si>
  <si>
    <t xml:space="preserve">Raccordement hydraulique d'un groupe froid sur réseau primair existant </t>
  </si>
  <si>
    <t xml:space="preserve">Raccordement hydraulique d'un groupe froid sur réseau de récupération de chaleur existant </t>
  </si>
  <si>
    <t>Réseau secondaire (réseau eau glacée13)</t>
  </si>
  <si>
    <t xml:space="preserve">Accessoires </t>
  </si>
  <si>
    <t xml:space="preserve">Débit : 275 m3/h </t>
  </si>
  <si>
    <t xml:space="preserve">Vanne de réglage TA </t>
  </si>
  <si>
    <t xml:space="preserve">Vanne deux voies </t>
  </si>
  <si>
    <t>Ensemble prise de pression, bouchons d'isolement et manomètre à lecture directe</t>
  </si>
  <si>
    <t>Ensemble prise de pression et manomètre à lecture directe</t>
  </si>
  <si>
    <t xml:space="preserve">Sonde de température </t>
  </si>
  <si>
    <t xml:space="preserve">Sonde de pression </t>
  </si>
  <si>
    <r>
      <rPr>
        <b/>
        <sz val="7"/>
        <rFont val="Times New Roman"/>
        <family val="1"/>
      </rPr>
      <t xml:space="preserve"> </t>
    </r>
    <r>
      <rPr>
        <b/>
        <sz val="10"/>
        <rFont val="Arial"/>
        <family val="2"/>
      </rPr>
      <t>Production / Distribution d’eau de refroidissement</t>
    </r>
  </si>
  <si>
    <t>Déplacement, manutention d'un dry adiabatique</t>
  </si>
  <si>
    <t>Mise en place du dry sur support</t>
  </si>
  <si>
    <t xml:space="preserve">Distribution hydraulique des groupes froids </t>
  </si>
  <si>
    <t>Pompe dry</t>
  </si>
  <si>
    <t xml:space="preserve">Débit : 300 m3/h </t>
  </si>
  <si>
    <t xml:space="preserve">Pots d'injection </t>
  </si>
  <si>
    <t>Vase d'expansion 200 L</t>
  </si>
  <si>
    <t>Vase d'expansion 60 L</t>
  </si>
  <si>
    <t>Pressostats de sécurité sur boucle</t>
  </si>
  <si>
    <t xml:space="preserve">Réseau nouveau Calculateur </t>
  </si>
  <si>
    <t>Tuyauterie DN125</t>
  </si>
  <si>
    <t xml:space="preserve">Rinçage du réseau dry adiabatique </t>
  </si>
  <si>
    <t>Rinçage du réseau nouveau calculateur</t>
  </si>
  <si>
    <t>Débit de reprise :  2000 m3/h</t>
  </si>
  <si>
    <t>Débit de soufflage : 2000 m3/h</t>
  </si>
  <si>
    <t>Débit de soufflage : 16000 m3/h</t>
  </si>
  <si>
    <t>Débit de reprise : 16000 m3/h</t>
  </si>
  <si>
    <t xml:space="preserve">Silencieux CTA </t>
  </si>
  <si>
    <t>Travaux de dépose</t>
  </si>
  <si>
    <t>Dépose d'un groupe froid</t>
  </si>
  <si>
    <t>Dépose d'une pompe primaire</t>
  </si>
  <si>
    <t xml:space="preserve">Dépose d'un radiateur avec réseau </t>
  </si>
  <si>
    <t>Dépose d'un extracteur</t>
  </si>
  <si>
    <t xml:space="preserve">Dépose des grilles </t>
  </si>
  <si>
    <t xml:space="preserve">Traitement d'air </t>
  </si>
  <si>
    <t>Essais niveau 1-4</t>
  </si>
  <si>
    <t>Réseau de récupération de chaleur</t>
  </si>
  <si>
    <t>Dépose des bouches de reprise avec réseau</t>
  </si>
  <si>
    <t>DESCRIPTIF DES TRAVAUX</t>
  </si>
  <si>
    <t>Echangeur Dry</t>
  </si>
  <si>
    <t>Pompe réseau nouveau Calculateur</t>
  </si>
  <si>
    <t>Echangeur Nouveau Calculateur</t>
  </si>
  <si>
    <t>Raccordement sur boucle eau chaude</t>
  </si>
  <si>
    <t>Raccordement sur boucle eau chaude (65/45°C)</t>
  </si>
  <si>
    <t>Raccordement sur boucle eau chaude (43/38°C)</t>
  </si>
  <si>
    <t>Caisson d'extraction</t>
  </si>
  <si>
    <t>Débit d'extraction : 46000 m3/h</t>
  </si>
  <si>
    <t xml:space="preserve">Grilles d'amenée d'air </t>
  </si>
  <si>
    <t xml:space="preserve">Grille de rejet </t>
  </si>
  <si>
    <t>Extraction des fumées LT UPS</t>
  </si>
  <si>
    <t>Système de remplissage d'eau de ville par voie et raccordement au groupe de maintien de pression cis disconnecteur</t>
  </si>
  <si>
    <t>4.3</t>
  </si>
  <si>
    <t>Sous-total HT 4.3</t>
  </si>
  <si>
    <t>Montant HT régulation débit</t>
  </si>
  <si>
    <t>Procédure de rinçage du réseau hydraulique en eau brute, mise en route d'une filtration magnétique provisoire et analyse de l'eau jusqu'à conformité</t>
  </si>
  <si>
    <t>MONTANT TOTAL TTC</t>
  </si>
  <si>
    <t>TVA 20%</t>
  </si>
  <si>
    <t>MONTANT TOTAL HT GENERAL</t>
  </si>
  <si>
    <t>Montant HT 10</t>
  </si>
  <si>
    <t>10.1</t>
  </si>
  <si>
    <t>Sous-total HT 10.1</t>
  </si>
  <si>
    <t>CHAP</t>
  </si>
  <si>
    <t>Raccordements électriques, hydrauliques, BUS</t>
  </si>
  <si>
    <t>Raccordement électrique, hydraulique pompe primaire</t>
  </si>
  <si>
    <t>Raccordement électrique, hydraulique pompe</t>
  </si>
  <si>
    <t xml:space="preserve">Raccordement électrique, hydraulique pompe secondaire </t>
  </si>
  <si>
    <t>Dépose d'une armoire de régulation groupes froids</t>
  </si>
  <si>
    <t xml:space="preserve">Raccordement hydraulique d'un groupe froid sur réseau existant </t>
  </si>
  <si>
    <t>Raccordement électrique et instrumentation depuis armoire de régulation (cascade groupes froids)</t>
  </si>
  <si>
    <t>Panoplie réseau hydraulique CTA MACHINE</t>
  </si>
  <si>
    <t>Déplacement, manutention CTA</t>
  </si>
  <si>
    <t>Plots anti-vibratile (par paire)</t>
  </si>
  <si>
    <t>Supportage et fixation adaptée</t>
  </si>
  <si>
    <t>Raccordement depuIs attente électrique à proximité</t>
  </si>
  <si>
    <t xml:space="preserve">Instrumentation </t>
  </si>
  <si>
    <t xml:space="preserve">Électricité et régulation CTA MACHINE </t>
  </si>
  <si>
    <t>Électricité et régulation CTA UPS</t>
  </si>
  <si>
    <t>Déplacement, manutention extracteur</t>
  </si>
  <si>
    <t>Flexible acoustique</t>
  </si>
  <si>
    <t>Débit d'extraction : 1500 m3/h</t>
  </si>
  <si>
    <t>Vannes d'isolement DN 100</t>
  </si>
  <si>
    <t>Tuyauterie en acier noir DN 100</t>
  </si>
  <si>
    <t xml:space="preserve">Filtre à tamis </t>
  </si>
  <si>
    <t>Vannes d'isolement DN 150</t>
  </si>
  <si>
    <t>Tuyauterie en acier noir DN 150</t>
  </si>
  <si>
    <t xml:space="preserve">Arrivée  Eau Froide  A </t>
  </si>
  <si>
    <t xml:space="preserve">Arrivée  Eau Froide  B </t>
  </si>
  <si>
    <t>Traçage électrique</t>
  </si>
  <si>
    <t>Panoplie réseau hydraulique CTA UPS</t>
  </si>
  <si>
    <t xml:space="preserve">Procédure de remplissage en eau adoucie du réseau complet </t>
  </si>
  <si>
    <t>4.5</t>
  </si>
  <si>
    <t>Sous-total HT 4.5</t>
  </si>
  <si>
    <t>4.6</t>
  </si>
  <si>
    <t>Sous-total HT 4.6</t>
  </si>
  <si>
    <t>Remplissage glycol 30%</t>
  </si>
  <si>
    <t xml:space="preserve">Bac de rétention </t>
  </si>
  <si>
    <t>réseau en pvc DN32</t>
  </si>
  <si>
    <t xml:space="preserve">Évacuation des condensats batterie froide </t>
  </si>
  <si>
    <t>Soupape de sécurité</t>
  </si>
  <si>
    <t>Clapets coupe feu auto-commandés</t>
  </si>
  <si>
    <t>Réctangulaire</t>
  </si>
  <si>
    <t xml:space="preserve">Circulaire </t>
  </si>
  <si>
    <t xml:space="preserve">CCF 2H Dimensions : </t>
  </si>
  <si>
    <t>CCF 2H DN 125</t>
  </si>
  <si>
    <t>CCF 2H DN 200</t>
  </si>
  <si>
    <t>CCF 2H DN 315</t>
  </si>
  <si>
    <t>CCF 2H DN 250</t>
  </si>
  <si>
    <t>CCF 2H DN 355</t>
  </si>
  <si>
    <t>CCF 2H DN 400</t>
  </si>
  <si>
    <t>Registre de réglage motorisé</t>
  </si>
  <si>
    <t xml:space="preserve">ESSAIS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</si>
</sst>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.00\ [$€-1]_-;\-* #,##0.00\ [$€-1]_-;_-* &quot;-&quot;??\ [$€-1]_-"/>
  </numFmts>
  <fonts count="38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b/>
      <sz val="14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b/>
      <i/>
      <sz val="10"/>
      <name val="Arial"/>
      <family val="2"/>
    </font>
    <font>
      <sz val="9"/>
      <color indexed="9"/>
      <name val="Arial Black"/>
      <family val="2"/>
    </font>
    <font>
      <b/>
      <sz val="8"/>
      <name val="Arial"/>
      <family val="2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sz val="12"/>
      <name val="Arial"/>
      <family val="2"/>
    </font>
    <font>
      <sz val="14"/>
      <name val="Arial Black"/>
      <family val="2"/>
    </font>
    <font>
      <sz val="12"/>
      <name val="Times New Roman"/>
      <family val="1"/>
    </font>
    <font>
      <sz val="11"/>
      <name val="Calibri"/>
      <family val="2"/>
      <scheme val="minor"/>
    </font>
    <font>
      <b/>
      <sz val="7"/>
      <name val="Times New Roman"/>
      <family val="1"/>
    </font>
    <font>
      <b/>
      <u/>
      <sz val="10"/>
      <name val="Arial"/>
      <family val="2"/>
    </font>
    <font>
      <b/>
      <sz val="14"/>
      <name val="Times New Roman"/>
      <family val="1"/>
    </font>
    <font>
      <b/>
      <sz val="10"/>
      <name val="Arial"/>
      <family val="1"/>
    </font>
    <font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0" fontId="20" fillId="0" borderId="0"/>
    <xf numFmtId="44" fontId="3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</cellStyleXfs>
  <cellXfs count="21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3" fillId="0" borderId="0" xfId="0" applyFont="1" applyAlignment="1">
      <alignment vertical="top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20" fillId="0" borderId="0" xfId="2"/>
    <xf numFmtId="49" fontId="21" fillId="0" borderId="0" xfId="2" applyNumberFormat="1" applyFont="1" applyAlignment="1">
      <alignment horizontal="center"/>
    </xf>
    <xf numFmtId="0" fontId="17" fillId="0" borderId="0" xfId="2" applyFont="1" applyAlignment="1">
      <alignment horizontal="right"/>
    </xf>
    <xf numFmtId="49" fontId="3" fillId="0" borderId="10" xfId="2" applyNumberFormat="1" applyFont="1" applyBorder="1" applyAlignment="1">
      <alignment horizontal="center"/>
    </xf>
    <xf numFmtId="0" fontId="17" fillId="0" borderId="4" xfId="2" applyFont="1" applyBorder="1" applyAlignment="1">
      <alignment horizontal="right"/>
    </xf>
    <xf numFmtId="0" fontId="22" fillId="0" borderId="4" xfId="2" applyFont="1" applyBorder="1" applyAlignment="1">
      <alignment horizontal="right"/>
    </xf>
    <xf numFmtId="0" fontId="19" fillId="0" borderId="0" xfId="2" applyFont="1" applyAlignment="1">
      <alignment horizontal="center" vertical="center"/>
    </xf>
    <xf numFmtId="0" fontId="19" fillId="0" borderId="0" xfId="2" applyFont="1" applyAlignment="1">
      <alignment horizontal="right" vertical="center"/>
    </xf>
    <xf numFmtId="0" fontId="0" fillId="0" borderId="7" xfId="0" applyBorder="1" applyAlignment="1">
      <alignment vertical="top"/>
    </xf>
    <xf numFmtId="0" fontId="28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1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3" fillId="0" borderId="7" xfId="0" applyFont="1" applyBorder="1"/>
    <xf numFmtId="4" fontId="24" fillId="2" borderId="0" xfId="2" applyNumberFormat="1" applyFont="1" applyFill="1" applyAlignment="1">
      <alignment horizontal="center" vertical="center"/>
    </xf>
    <xf numFmtId="0" fontId="24" fillId="2" borderId="0" xfId="2" applyFont="1" applyFill="1" applyAlignment="1">
      <alignment horizontal="center" vertical="center"/>
    </xf>
    <xf numFmtId="49" fontId="24" fillId="2" borderId="0" xfId="2" applyNumberFormat="1" applyFont="1" applyFill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7" fillId="0" borderId="0" xfId="2" applyFont="1" applyAlignment="1">
      <alignment horizontal="left" indent="1"/>
    </xf>
    <xf numFmtId="0" fontId="25" fillId="0" borderId="1" xfId="2" applyFont="1" applyBorder="1" applyAlignment="1">
      <alignment vertical="center"/>
    </xf>
    <xf numFmtId="0" fontId="19" fillId="0" borderId="2" xfId="2" applyFont="1" applyBorder="1" applyAlignment="1">
      <alignment horizontal="center" vertical="center"/>
    </xf>
    <xf numFmtId="0" fontId="20" fillId="0" borderId="3" xfId="2" applyBorder="1" applyAlignment="1">
      <alignment horizontal="center"/>
    </xf>
    <xf numFmtId="0" fontId="25" fillId="0" borderId="6" xfId="2" applyFont="1" applyBorder="1" applyAlignment="1">
      <alignment horizontal="left" vertical="center"/>
    </xf>
    <xf numFmtId="0" fontId="19" fillId="0" borderId="7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0" fontId="25" fillId="0" borderId="0" xfId="2" applyFont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4" fontId="21" fillId="0" borderId="0" xfId="2" applyNumberFormat="1" applyFont="1" applyAlignment="1">
      <alignment horizontal="center"/>
    </xf>
    <xf numFmtId="4" fontId="3" fillId="0" borderId="10" xfId="2" applyNumberFormat="1" applyFont="1" applyBorder="1" applyAlignment="1">
      <alignment horizontal="center"/>
    </xf>
    <xf numFmtId="165" fontId="3" fillId="0" borderId="10" xfId="1" applyFont="1" applyBorder="1" applyAlignment="1">
      <alignment horizontal="center"/>
    </xf>
    <xf numFmtId="49" fontId="22" fillId="0" borderId="5" xfId="0" applyNumberFormat="1" applyFont="1" applyBorder="1" applyAlignment="1">
      <alignment horizontal="left"/>
    </xf>
    <xf numFmtId="49" fontId="22" fillId="0" borderId="5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4" fontId="3" fillId="0" borderId="11" xfId="2" applyNumberFormat="1" applyFont="1" applyBorder="1" applyAlignment="1">
      <alignment horizontal="center"/>
    </xf>
    <xf numFmtId="4" fontId="3" fillId="0" borderId="12" xfId="2" applyNumberFormat="1" applyFont="1" applyBorder="1" applyAlignment="1">
      <alignment horizontal="center"/>
    </xf>
    <xf numFmtId="4" fontId="23" fillId="0" borderId="10" xfId="2" applyNumberFormat="1" applyFont="1" applyBorder="1" applyAlignment="1">
      <alignment horizontal="center"/>
    </xf>
    <xf numFmtId="49" fontId="3" fillId="0" borderId="0" xfId="4" applyNumberFormat="1" applyAlignment="1">
      <alignment horizontal="left" vertical="center"/>
    </xf>
    <xf numFmtId="49" fontId="3" fillId="0" borderId="10" xfId="4" applyNumberFormat="1" applyBorder="1" applyAlignment="1">
      <alignment horizontal="center"/>
    </xf>
    <xf numFmtId="2" fontId="3" fillId="0" borderId="10" xfId="4" applyNumberFormat="1" applyBorder="1" applyAlignment="1">
      <alignment horizontal="center"/>
    </xf>
    <xf numFmtId="44" fontId="3" fillId="0" borderId="10" xfId="3" applyFont="1" applyFill="1" applyBorder="1" applyAlignment="1">
      <alignment horizontal="center"/>
    </xf>
    <xf numFmtId="49" fontId="3" fillId="0" borderId="5" xfId="4" applyNumberFormat="1" applyBorder="1" applyAlignment="1">
      <alignment horizontal="left" vertical="center"/>
    </xf>
    <xf numFmtId="0" fontId="17" fillId="0" borderId="4" xfId="4" applyFont="1" applyBorder="1" applyAlignment="1">
      <alignment horizontal="center" vertical="center"/>
    </xf>
    <xf numFmtId="49" fontId="17" fillId="0" borderId="0" xfId="4" applyNumberFormat="1" applyFont="1" applyAlignment="1">
      <alignment horizontal="left"/>
    </xf>
    <xf numFmtId="49" fontId="3" fillId="0" borderId="0" xfId="4" applyNumberFormat="1" applyAlignment="1">
      <alignment horizontal="left"/>
    </xf>
    <xf numFmtId="4" fontId="23" fillId="0" borderId="11" xfId="2" applyNumberFormat="1" applyFont="1" applyBorder="1" applyAlignment="1">
      <alignment horizontal="right"/>
    </xf>
    <xf numFmtId="4" fontId="11" fillId="0" borderId="10" xfId="2" applyNumberFormat="1" applyFont="1" applyBorder="1" applyAlignment="1">
      <alignment horizontal="center"/>
    </xf>
    <xf numFmtId="0" fontId="3" fillId="0" borderId="10" xfId="4" applyBorder="1" applyAlignment="1">
      <alignment horizontal="center"/>
    </xf>
    <xf numFmtId="0" fontId="17" fillId="0" borderId="4" xfId="2" applyFont="1" applyBorder="1" applyAlignment="1">
      <alignment horizontal="left"/>
    </xf>
    <xf numFmtId="0" fontId="17" fillId="0" borderId="5" xfId="2" applyFont="1" applyBorder="1" applyAlignment="1">
      <alignment horizontal="left"/>
    </xf>
    <xf numFmtId="4" fontId="23" fillId="0" borderId="10" xfId="2" applyNumberFormat="1" applyFont="1" applyBorder="1" applyAlignment="1">
      <alignment horizontal="right"/>
    </xf>
    <xf numFmtId="4" fontId="11" fillId="0" borderId="10" xfId="2" applyNumberFormat="1" applyFont="1" applyBorder="1" applyAlignment="1">
      <alignment horizontal="right"/>
    </xf>
    <xf numFmtId="49" fontId="21" fillId="0" borderId="10" xfId="2" applyNumberFormat="1" applyFont="1" applyBorder="1" applyAlignment="1">
      <alignment horizontal="center"/>
    </xf>
    <xf numFmtId="44" fontId="0" fillId="0" borderId="10" xfId="3" applyFont="1" applyFill="1" applyBorder="1"/>
    <xf numFmtId="49" fontId="3" fillId="0" borderId="10" xfId="4" applyNumberFormat="1" applyBorder="1" applyAlignment="1">
      <alignment horizontal="center" vertical="center"/>
    </xf>
    <xf numFmtId="44" fontId="3" fillId="0" borderId="10" xfId="3" applyFont="1" applyFill="1" applyBorder="1" applyAlignment="1">
      <alignment horizontal="center" vertical="center"/>
    </xf>
    <xf numFmtId="0" fontId="3" fillId="0" borderId="10" xfId="4" applyBorder="1" applyAlignment="1">
      <alignment horizontal="center" vertical="center"/>
    </xf>
    <xf numFmtId="4" fontId="23" fillId="0" borderId="3" xfId="2" applyNumberFormat="1" applyFont="1" applyBorder="1" applyAlignment="1">
      <alignment horizontal="right"/>
    </xf>
    <xf numFmtId="4" fontId="23" fillId="0" borderId="1" xfId="2" applyNumberFormat="1" applyFont="1" applyBorder="1" applyAlignment="1">
      <alignment horizontal="right"/>
    </xf>
    <xf numFmtId="49" fontId="17" fillId="0" borderId="5" xfId="2" applyNumberFormat="1" applyFont="1" applyBorder="1" applyAlignment="1">
      <alignment horizontal="left"/>
    </xf>
    <xf numFmtId="49" fontId="3" fillId="0" borderId="5" xfId="4" applyNumberFormat="1" applyBorder="1" applyAlignment="1">
      <alignment horizontal="left"/>
    </xf>
    <xf numFmtId="49" fontId="22" fillId="0" borderId="5" xfId="4" applyNumberFormat="1" applyFont="1" applyBorder="1" applyAlignment="1">
      <alignment horizontal="left"/>
    </xf>
    <xf numFmtId="0" fontId="3" fillId="0" borderId="5" xfId="7" applyBorder="1" applyAlignment="1">
      <alignment horizontal="left" vertical="center" wrapText="1"/>
    </xf>
    <xf numFmtId="0" fontId="17" fillId="0" borderId="5" xfId="2" applyFont="1" applyBorder="1" applyAlignment="1">
      <alignment horizontal="right"/>
    </xf>
    <xf numFmtId="0" fontId="17" fillId="0" borderId="5" xfId="4" applyFont="1" applyBorder="1" applyAlignment="1">
      <alignment horizontal="left" vertical="top" wrapText="1"/>
    </xf>
    <xf numFmtId="0" fontId="3" fillId="0" borderId="5" xfId="4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/>
    </xf>
    <xf numFmtId="49" fontId="17" fillId="0" borderId="5" xfId="4" applyNumberFormat="1" applyFont="1" applyBorder="1" applyAlignment="1">
      <alignment horizontal="center"/>
    </xf>
    <xf numFmtId="0" fontId="17" fillId="0" borderId="4" xfId="2" applyFont="1" applyBorder="1" applyAlignment="1">
      <alignment horizontal="right" vertical="top" wrapText="1"/>
    </xf>
    <xf numFmtId="49" fontId="3" fillId="0" borderId="5" xfId="4" applyNumberFormat="1" applyBorder="1" applyAlignment="1">
      <alignment horizontal="left" wrapText="1"/>
    </xf>
    <xf numFmtId="0" fontId="17" fillId="0" borderId="5" xfId="2" applyFont="1" applyBorder="1" applyAlignment="1">
      <alignment horizontal="left" indent="1"/>
    </xf>
    <xf numFmtId="49" fontId="17" fillId="0" borderId="5" xfId="4" applyNumberFormat="1" applyFont="1" applyBorder="1" applyAlignment="1">
      <alignment horizontal="left"/>
    </xf>
    <xf numFmtId="0" fontId="3" fillId="0" borderId="5" xfId="2" applyFont="1" applyBorder="1" applyAlignment="1">
      <alignment horizontal="left" vertical="top" wrapText="1"/>
    </xf>
    <xf numFmtId="0" fontId="3" fillId="0" borderId="4" xfId="4" applyBorder="1" applyAlignment="1">
      <alignment horizontal="right" vertical="top" wrapText="1"/>
    </xf>
    <xf numFmtId="49" fontId="3" fillId="0" borderId="5" xfId="4" applyNumberFormat="1" applyBorder="1" applyAlignment="1">
      <alignment horizontal="left" vertical="top"/>
    </xf>
    <xf numFmtId="49" fontId="3" fillId="0" borderId="5" xfId="4" applyNumberFormat="1" applyBorder="1" applyAlignment="1">
      <alignment horizontal="center"/>
    </xf>
    <xf numFmtId="49" fontId="3" fillId="0" borderId="5" xfId="4" quotePrefix="1" applyNumberFormat="1" applyBorder="1" applyAlignment="1">
      <alignment horizontal="left" wrapText="1"/>
    </xf>
    <xf numFmtId="49" fontId="34" fillId="0" borderId="5" xfId="0" applyNumberFormat="1" applyFont="1" applyBorder="1" applyAlignment="1">
      <alignment horizontal="left"/>
    </xf>
    <xf numFmtId="0" fontId="32" fillId="0" borderId="5" xfId="6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wrapText="1"/>
    </xf>
    <xf numFmtId="0" fontId="0" fillId="0" borderId="4" xfId="0" applyBorder="1" applyAlignment="1">
      <alignment wrapText="1"/>
    </xf>
    <xf numFmtId="0" fontId="17" fillId="0" borderId="4" xfId="2" applyFont="1" applyBorder="1" applyAlignment="1">
      <alignment horizontal="center" vertical="center"/>
    </xf>
    <xf numFmtId="49" fontId="3" fillId="0" borderId="0" xfId="4" quotePrefix="1" applyNumberFormat="1" applyAlignment="1">
      <alignment horizontal="left" wrapText="1"/>
    </xf>
    <xf numFmtId="0" fontId="22" fillId="0" borderId="4" xfId="2" applyFont="1" applyBorder="1" applyAlignment="1">
      <alignment horizontal="center" vertical="center"/>
    </xf>
    <xf numFmtId="44" fontId="3" fillId="0" borderId="10" xfId="2" applyNumberFormat="1" applyFont="1" applyBorder="1" applyAlignment="1">
      <alignment horizontal="center"/>
    </xf>
    <xf numFmtId="44" fontId="3" fillId="3" borderId="10" xfId="2" applyNumberFormat="1" applyFont="1" applyFill="1" applyBorder="1" applyAlignment="1">
      <alignment horizontal="center"/>
    </xf>
    <xf numFmtId="4" fontId="3" fillId="3" borderId="9" xfId="2" applyNumberFormat="1" applyFont="1" applyFill="1" applyBorder="1" applyAlignment="1">
      <alignment horizontal="center"/>
    </xf>
    <xf numFmtId="4" fontId="21" fillId="0" borderId="4" xfId="2" applyNumberFormat="1" applyFont="1" applyBorder="1" applyAlignment="1">
      <alignment horizontal="center"/>
    </xf>
    <xf numFmtId="44" fontId="21" fillId="0" borderId="0" xfId="2" applyNumberFormat="1" applyFont="1" applyAlignment="1">
      <alignment horizontal="center"/>
    </xf>
    <xf numFmtId="165" fontId="3" fillId="4" borderId="10" xfId="1" applyFont="1" applyFill="1" applyBorder="1" applyAlignment="1">
      <alignment horizontal="center" vertical="center" wrapText="1"/>
    </xf>
    <xf numFmtId="44" fontId="17" fillId="0" borderId="13" xfId="2" applyNumberFormat="1" applyFont="1" applyBorder="1" applyAlignment="1">
      <alignment horizontal="center"/>
    </xf>
    <xf numFmtId="44" fontId="3" fillId="0" borderId="14" xfId="2" applyNumberFormat="1" applyFont="1" applyBorder="1" applyAlignment="1">
      <alignment horizontal="center"/>
    </xf>
    <xf numFmtId="0" fontId="17" fillId="0" borderId="4" xfId="2" applyFont="1" applyBorder="1" applyAlignment="1">
      <alignment horizontal="left"/>
    </xf>
    <xf numFmtId="44" fontId="3" fillId="0" borderId="10" xfId="3" applyFont="1" applyFill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0" fontId="36" fillId="0" borderId="5" xfId="4" applyFont="1" applyBorder="1" applyAlignment="1">
      <alignment horizontal="left" vertical="top" wrapText="1"/>
    </xf>
    <xf numFmtId="2" fontId="3" fillId="0" borderId="10" xfId="4" applyNumberFormat="1" applyBorder="1" applyAlignment="1">
      <alignment horizontal="center" vertical="center"/>
    </xf>
    <xf numFmtId="49" fontId="22" fillId="5" borderId="5" xfId="0" applyNumberFormat="1" applyFont="1" applyFill="1" applyBorder="1" applyAlignment="1">
      <alignment horizontal="left"/>
    </xf>
    <xf numFmtId="49" fontId="3" fillId="5" borderId="5" xfId="4" applyNumberFormat="1" applyFill="1" applyBorder="1" applyAlignment="1">
      <alignment horizontal="left"/>
    </xf>
    <xf numFmtId="49" fontId="3" fillId="5" borderId="5" xfId="4" applyNumberFormat="1" applyFill="1" applyBorder="1" applyAlignment="1">
      <alignment horizontal="left" vertical="center" wrapText="1"/>
    </xf>
    <xf numFmtId="49" fontId="3" fillId="0" borderId="5" xfId="4" applyNumberFormat="1" applyFill="1" applyBorder="1" applyAlignment="1">
      <alignment horizontal="left"/>
    </xf>
    <xf numFmtId="49" fontId="3" fillId="0" borderId="0" xfId="4" applyNumberFormat="1" applyBorder="1" applyAlignment="1">
      <alignment horizontal="center"/>
    </xf>
    <xf numFmtId="49" fontId="22" fillId="0" borderId="5" xfId="0" applyNumberFormat="1" applyFont="1" applyFill="1" applyBorder="1" applyAlignment="1">
      <alignment horizontal="left"/>
    </xf>
    <xf numFmtId="49" fontId="3" fillId="0" borderId="5" xfId="4" applyNumberFormat="1" applyFill="1" applyBorder="1" applyAlignment="1">
      <alignment horizontal="left" vertical="top"/>
    </xf>
    <xf numFmtId="0" fontId="17" fillId="0" borderId="5" xfId="2" applyFont="1" applyFill="1" applyBorder="1" applyAlignment="1">
      <alignment horizontal="left" indent="1"/>
    </xf>
    <xf numFmtId="49" fontId="3" fillId="0" borderId="5" xfId="4" applyNumberFormat="1" applyFill="1" applyBorder="1" applyAlignment="1">
      <alignment horizontal="left" vertical="center"/>
    </xf>
    <xf numFmtId="49" fontId="3" fillId="0" borderId="5" xfId="4" applyNumberFormat="1" applyFill="1" applyBorder="1" applyAlignment="1">
      <alignment horizontal="center"/>
    </xf>
    <xf numFmtId="49" fontId="3" fillId="0" borderId="5" xfId="4" quotePrefix="1" applyNumberFormat="1" applyFill="1" applyBorder="1" applyAlignment="1">
      <alignment horizontal="left" wrapText="1"/>
    </xf>
    <xf numFmtId="49" fontId="3" fillId="0" borderId="5" xfId="4" applyNumberFormat="1" applyFill="1" applyBorder="1" applyAlignment="1">
      <alignment horizontal="left" vertical="center" wrapText="1"/>
    </xf>
    <xf numFmtId="49" fontId="17" fillId="0" borderId="5" xfId="4" applyNumberFormat="1" applyFont="1" applyFill="1" applyBorder="1" applyAlignment="1">
      <alignment horizontal="left"/>
    </xf>
    <xf numFmtId="49" fontId="22" fillId="0" borderId="5" xfId="4" applyNumberFormat="1" applyFont="1" applyFill="1" applyBorder="1" applyAlignment="1">
      <alignment horizontal="left"/>
    </xf>
    <xf numFmtId="0" fontId="17" fillId="0" borderId="4" xfId="2" applyFont="1" applyBorder="1" applyAlignment="1">
      <alignment horizontal="center" vertical="top"/>
    </xf>
    <xf numFmtId="0" fontId="3" fillId="0" borderId="10" xfId="5" applyBorder="1" applyAlignment="1">
      <alignment vertical="center" wrapText="1"/>
    </xf>
    <xf numFmtId="44" fontId="3" fillId="0" borderId="10" xfId="3" applyFont="1" applyFill="1" applyBorder="1" applyAlignment="1">
      <alignment vertical="center"/>
    </xf>
    <xf numFmtId="49" fontId="17" fillId="0" borderId="5" xfId="2" applyNumberFormat="1" applyFont="1" applyBorder="1" applyAlignment="1">
      <alignment horizontal="left" vertical="center"/>
    </xf>
    <xf numFmtId="49" fontId="3" fillId="0" borderId="0" xfId="4" applyNumberFormat="1" applyBorder="1" applyAlignment="1">
      <alignment horizontal="left"/>
    </xf>
    <xf numFmtId="0" fontId="32" fillId="0" borderId="0" xfId="6" applyFont="1" applyBorder="1" applyAlignment="1">
      <alignment horizontal="left" vertical="center" wrapText="1"/>
    </xf>
    <xf numFmtId="0" fontId="14" fillId="0" borderId="10" xfId="0" applyFont="1" applyBorder="1" applyAlignment="1">
      <alignment vertical="center"/>
    </xf>
    <xf numFmtId="165" fontId="11" fillId="0" borderId="10" xfId="1" applyFont="1" applyBorder="1" applyAlignment="1">
      <alignment horizontal="right"/>
    </xf>
    <xf numFmtId="44" fontId="11" fillId="0" borderId="10" xfId="3" applyFont="1" applyFill="1" applyBorder="1" applyAlignment="1">
      <alignment horizontal="right"/>
    </xf>
    <xf numFmtId="49" fontId="3" fillId="0" borderId="5" xfId="4" applyNumberFormat="1" applyFont="1" applyBorder="1" applyAlignment="1">
      <alignment horizontal="left"/>
    </xf>
    <xf numFmtId="0" fontId="3" fillId="0" borderId="5" xfId="4" applyBorder="1" applyAlignment="1">
      <alignment vertical="center"/>
    </xf>
    <xf numFmtId="0" fontId="3" fillId="0" borderId="10" xfId="4" applyBorder="1" applyAlignment="1">
      <alignment vertical="center"/>
    </xf>
    <xf numFmtId="0" fontId="17" fillId="0" borderId="10" xfId="2" applyFont="1" applyBorder="1" applyAlignment="1"/>
    <xf numFmtId="0" fontId="17" fillId="0" borderId="1" xfId="2" applyFont="1" applyBorder="1" applyAlignment="1">
      <alignment horizontal="right"/>
    </xf>
    <xf numFmtId="0" fontId="17" fillId="0" borderId="3" xfId="2" applyFont="1" applyBorder="1" applyAlignment="1">
      <alignment horizontal="right"/>
    </xf>
    <xf numFmtId="0" fontId="37" fillId="0" borderId="5" xfId="6" applyFont="1" applyBorder="1" applyAlignment="1">
      <alignment horizontal="left" vertical="center" wrapText="1"/>
    </xf>
    <xf numFmtId="0" fontId="3" fillId="0" borderId="0" xfId="7" applyAlignment="1" applyProtection="1">
      <alignment horizontal="left" vertical="center" wrapText="1" indent="2"/>
      <protection hidden="1"/>
    </xf>
    <xf numFmtId="49" fontId="3" fillId="0" borderId="10" xfId="4" applyNumberFormat="1" applyFont="1" applyBorder="1" applyAlignment="1">
      <alignment horizontal="center"/>
    </xf>
    <xf numFmtId="49" fontId="3" fillId="0" borderId="10" xfId="4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/>
    </xf>
    <xf numFmtId="0" fontId="3" fillId="0" borderId="10" xfId="4" applyFont="1" applyBorder="1" applyAlignment="1">
      <alignment horizontal="center" vertical="top" wrapText="1"/>
    </xf>
    <xf numFmtId="0" fontId="3" fillId="0" borderId="10" xfId="4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/>
    <xf numFmtId="0" fontId="2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4" fontId="17" fillId="0" borderId="0" xfId="2" applyNumberFormat="1" applyFont="1" applyBorder="1" applyAlignment="1">
      <alignment horizontal="right"/>
    </xf>
    <xf numFmtId="4" fontId="17" fillId="0" borderId="5" xfId="2" applyNumberFormat="1" applyFont="1" applyBorder="1" applyAlignment="1">
      <alignment horizontal="right"/>
    </xf>
    <xf numFmtId="4" fontId="17" fillId="0" borderId="0" xfId="0" applyNumberFormat="1" applyFont="1" applyBorder="1" applyAlignment="1">
      <alignment horizontal="right"/>
    </xf>
    <xf numFmtId="4" fontId="17" fillId="0" borderId="5" xfId="0" applyNumberFormat="1" applyFont="1" applyBorder="1" applyAlignment="1">
      <alignment horizontal="right"/>
    </xf>
    <xf numFmtId="0" fontId="17" fillId="0" borderId="4" xfId="4" applyFont="1" applyBorder="1" applyAlignment="1">
      <alignment horizontal="left" vertical="center"/>
    </xf>
    <xf numFmtId="0" fontId="17" fillId="0" borderId="5" xfId="4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4" fontId="23" fillId="3" borderId="16" xfId="2" applyNumberFormat="1" applyFont="1" applyFill="1" applyBorder="1" applyAlignment="1">
      <alignment horizontal="right" vertical="center"/>
    </xf>
    <xf numFmtId="4" fontId="23" fillId="3" borderId="15" xfId="2" applyNumberFormat="1" applyFont="1" applyFill="1" applyBorder="1" applyAlignment="1">
      <alignment horizontal="right" vertical="center"/>
    </xf>
    <xf numFmtId="4" fontId="23" fillId="3" borderId="17" xfId="2" applyNumberFormat="1" applyFont="1" applyFill="1" applyBorder="1" applyAlignment="1">
      <alignment horizontal="right" vertical="center"/>
    </xf>
    <xf numFmtId="165" fontId="17" fillId="4" borderId="0" xfId="1" applyFont="1" applyFill="1" applyBorder="1" applyAlignment="1">
      <alignment horizontal="right" vertical="center" wrapText="1"/>
    </xf>
    <xf numFmtId="165" fontId="17" fillId="4" borderId="5" xfId="1" applyFont="1" applyFill="1" applyBorder="1" applyAlignment="1">
      <alignment horizontal="right" vertical="center" wrapText="1"/>
    </xf>
    <xf numFmtId="0" fontId="25" fillId="0" borderId="1" xfId="2" applyFont="1" applyBorder="1" applyAlignment="1">
      <alignment horizontal="center" vertical="center" wrapText="1"/>
    </xf>
    <xf numFmtId="0" fontId="25" fillId="0" borderId="3" xfId="2" applyFont="1" applyBorder="1" applyAlignment="1">
      <alignment horizontal="center" vertical="center" wrapText="1"/>
    </xf>
    <xf numFmtId="0" fontId="25" fillId="0" borderId="6" xfId="2" applyFont="1" applyBorder="1" applyAlignment="1">
      <alignment horizontal="center" vertical="center" wrapText="1"/>
    </xf>
    <xf numFmtId="0" fontId="25" fillId="0" borderId="8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 vertical="center"/>
    </xf>
    <xf numFmtId="4" fontId="23" fillId="3" borderId="16" xfId="2" applyNumberFormat="1" applyFont="1" applyFill="1" applyBorder="1" applyAlignment="1">
      <alignment horizontal="right"/>
    </xf>
    <xf numFmtId="4" fontId="23" fillId="3" borderId="15" xfId="2" applyNumberFormat="1" applyFont="1" applyFill="1" applyBorder="1" applyAlignment="1">
      <alignment horizontal="right"/>
    </xf>
    <xf numFmtId="4" fontId="23" fillId="3" borderId="17" xfId="2" applyNumberFormat="1" applyFont="1" applyFill="1" applyBorder="1" applyAlignment="1">
      <alignment horizontal="right"/>
    </xf>
    <xf numFmtId="0" fontId="17" fillId="0" borderId="4" xfId="2" applyFont="1" applyBorder="1" applyAlignment="1">
      <alignment horizontal="left"/>
    </xf>
    <xf numFmtId="0" fontId="17" fillId="0" borderId="5" xfId="2" applyFont="1" applyBorder="1" applyAlignment="1">
      <alignment horizontal="left"/>
    </xf>
    <xf numFmtId="0" fontId="17" fillId="0" borderId="10" xfId="2" applyFont="1" applyBorder="1" applyAlignment="1">
      <alignment horizontal="left"/>
    </xf>
    <xf numFmtId="4" fontId="23" fillId="3" borderId="0" xfId="2" applyNumberFormat="1" applyFont="1" applyFill="1" applyAlignment="1">
      <alignment horizontal="right"/>
    </xf>
    <xf numFmtId="4" fontId="23" fillId="3" borderId="5" xfId="2" applyNumberFormat="1" applyFont="1" applyFill="1" applyBorder="1" applyAlignment="1">
      <alignment horizontal="right"/>
    </xf>
    <xf numFmtId="44" fontId="3" fillId="0" borderId="10" xfId="3" applyFont="1" applyFill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3" fillId="0" borderId="5" xfId="4" applyBorder="1" applyAlignment="1">
      <alignment horizontal="center" vertical="top" wrapText="1"/>
    </xf>
    <xf numFmtId="0" fontId="3" fillId="0" borderId="10" xfId="4" applyFont="1" applyBorder="1" applyAlignment="1">
      <alignment horizontal="center" vertical="center" wrapText="1"/>
    </xf>
  </cellXfs>
  <cellStyles count="8">
    <cellStyle name="Euro" xfId="1" xr:uid="{00000000-0005-0000-0000-000000000000}"/>
    <cellStyle name="Monétaire" xfId="3" builtinId="4"/>
    <cellStyle name="Normal" xfId="0" builtinId="0"/>
    <cellStyle name="Normal 2 2" xfId="6" xr:uid="{00000000-0005-0000-0000-000003000000}"/>
    <cellStyle name="Normal_Modèle bordereau de prix" xfId="2" xr:uid="{00000000-0005-0000-0000-000004000000}"/>
    <cellStyle name="Normal_Modèle bordereau de prix 2" xfId="4" xr:uid="{00000000-0005-0000-0000-000005000000}"/>
    <cellStyle name="Normal_Modèle bordereau de prix 3" xfId="7" xr:uid="{DA3C7F1A-A6C7-4339-BB4B-4D4F3FF5062C}"/>
    <cellStyle name="Normal_Modèle bordereau de prix_Bordereau de prix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10</xdr:row>
      <xdr:rowOff>28575</xdr:rowOff>
    </xdr:from>
    <xdr:to>
      <xdr:col>20</xdr:col>
      <xdr:colOff>47944</xdr:colOff>
      <xdr:row>13</xdr:row>
      <xdr:rowOff>59940</xdr:rowOff>
    </xdr:to>
    <xdr:pic>
      <xdr:nvPicPr>
        <xdr:cNvPr id="4" name="Image 3" descr="Logo officiel I&amp;R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200" y="1266825"/>
          <a:ext cx="1690689" cy="406650"/>
        </a:xfrm>
        <a:prstGeom prst="rect">
          <a:avLst/>
        </a:prstGeom>
      </xdr:spPr>
    </xdr:pic>
    <xdr:clientData/>
  </xdr:twoCellAnchor>
  <xdr:twoCellAnchor editAs="oneCell">
    <xdr:from>
      <xdr:col>34</xdr:col>
      <xdr:colOff>19049</xdr:colOff>
      <xdr:row>7</xdr:row>
      <xdr:rowOff>63500</xdr:rowOff>
    </xdr:from>
    <xdr:to>
      <xdr:col>46</xdr:col>
      <xdr:colOff>117474</xdr:colOff>
      <xdr:row>21</xdr:row>
      <xdr:rowOff>50910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71B7B7-8437-48C0-89FF-AE035CABF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29099" y="930275"/>
          <a:ext cx="1584325" cy="1715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50</xdr:col>
      <xdr:colOff>116840</xdr:colOff>
      <xdr:row>0</xdr:row>
      <xdr:rowOff>127636</xdr:rowOff>
    </xdr:from>
    <xdr:to>
      <xdr:col>56</xdr:col>
      <xdr:colOff>36195</xdr:colOff>
      <xdr:row>6</xdr:row>
      <xdr:rowOff>119500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F552CD-EDDE-8D5F-759A-4065D0904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2840" y="127636"/>
          <a:ext cx="650875" cy="7691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706"/>
  <sheetViews>
    <sheetView view="pageLayout" topLeftCell="A43" zoomScaleNormal="100" workbookViewId="0">
      <selection activeCell="AQ77" sqref="AQ77:BA78"/>
    </sheetView>
  </sheetViews>
  <sheetFormatPr baseColWidth="10" defaultColWidth="11" defaultRowHeight="13.2" x14ac:dyDescent="0.25"/>
  <cols>
    <col min="1" max="1" width="1.59765625" style="2" customWidth="1"/>
    <col min="2" max="73" width="1.59765625" style="1" customWidth="1"/>
    <col min="74" max="16384" width="11" style="1"/>
  </cols>
  <sheetData>
    <row r="1" spans="5:57" s="2" customFormat="1" ht="10.199999999999999" customHeight="1" x14ac:dyDescent="0.15"/>
    <row r="2" spans="5:57" ht="10.199999999999999" customHeight="1" x14ac:dyDescent="0.25"/>
    <row r="3" spans="5:57" ht="10.199999999999999" customHeight="1" x14ac:dyDescent="0.25"/>
    <row r="4" spans="5:57" ht="10.199999999999999" customHeight="1" x14ac:dyDescent="0.25"/>
    <row r="5" spans="5:57" ht="10.199999999999999" customHeight="1" x14ac:dyDescent="0.25"/>
    <row r="6" spans="5:57" ht="10.199999999999999" customHeight="1" x14ac:dyDescent="0.25"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5"/>
      <c r="Y6" s="17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</row>
    <row r="7" spans="5:57" ht="10.199999999999999" customHeight="1" x14ac:dyDescent="0.3">
      <c r="E7" s="6"/>
      <c r="F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8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</row>
    <row r="8" spans="5:57" ht="10.199999999999999" customHeight="1" x14ac:dyDescent="0.25">
      <c r="E8" s="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8"/>
      <c r="Y8" s="12"/>
      <c r="Z8" s="169" t="str">
        <f>réf_Client1</f>
        <v>CNRS</v>
      </c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2"/>
    </row>
    <row r="9" spans="5:57" ht="10.199999999999999" customHeight="1" x14ac:dyDescent="0.25">
      <c r="E9" s="6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8"/>
      <c r="Y9" s="12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2"/>
    </row>
    <row r="10" spans="5:57" ht="10.199999999999999" customHeight="1" x14ac:dyDescent="0.25"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8"/>
      <c r="Y10" s="12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2"/>
    </row>
    <row r="11" spans="5:57" ht="10.199999999999999" customHeight="1" x14ac:dyDescent="0.25"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8"/>
      <c r="Y11" s="12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2"/>
    </row>
    <row r="12" spans="5:57" ht="10.199999999999999" customHeight="1" x14ac:dyDescent="0.25"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8"/>
      <c r="Y12" s="12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2"/>
    </row>
    <row r="13" spans="5:57" ht="10.199999999999999" customHeight="1" x14ac:dyDescent="0.25"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8"/>
      <c r="Y13" s="12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2"/>
    </row>
    <row r="14" spans="5:57" ht="10.199999999999999" customHeight="1" x14ac:dyDescent="0.25"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8"/>
      <c r="Y14" s="12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2"/>
    </row>
    <row r="15" spans="5:57" ht="10.199999999999999" customHeight="1" x14ac:dyDescent="0.25"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8"/>
      <c r="Y15" s="12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2"/>
    </row>
    <row r="16" spans="5:57" ht="10.199999999999999" customHeight="1" x14ac:dyDescent="0.25">
      <c r="E16" s="6"/>
      <c r="F16" s="164" t="s">
        <v>11</v>
      </c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8"/>
      <c r="Y16" s="12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2"/>
    </row>
    <row r="17" spans="5:57" ht="10.199999999999999" customHeight="1" x14ac:dyDescent="0.25">
      <c r="E17" s="6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8"/>
      <c r="Y17" s="12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2"/>
    </row>
    <row r="18" spans="5:57" ht="10.199999999999999" customHeight="1" x14ac:dyDescent="0.25">
      <c r="E18" s="6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8"/>
      <c r="Y18" s="12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2"/>
    </row>
    <row r="19" spans="5:57" ht="10.199999999999999" customHeight="1" x14ac:dyDescent="0.25">
      <c r="E19" s="6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8"/>
      <c r="Y19" s="12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2"/>
    </row>
    <row r="20" spans="5:57" ht="10.199999999999999" customHeight="1" x14ac:dyDescent="0.25">
      <c r="E20" s="6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8"/>
      <c r="Y20" s="12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2"/>
    </row>
    <row r="21" spans="5:57" ht="10.199999999999999" customHeight="1" x14ac:dyDescent="0.25">
      <c r="E21" s="6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8"/>
      <c r="Y21" s="12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2"/>
    </row>
    <row r="22" spans="5:57" ht="10.199999999999999" customHeight="1" x14ac:dyDescent="0.25">
      <c r="E22" s="6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8"/>
      <c r="Y22" s="12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2"/>
    </row>
    <row r="23" spans="5:57" ht="10.199999999999999" customHeight="1" x14ac:dyDescent="0.25">
      <c r="E23" s="6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8"/>
      <c r="Y23" s="12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2"/>
    </row>
    <row r="24" spans="5:57" ht="10.199999999999999" customHeight="1" x14ac:dyDescent="0.25">
      <c r="E24" s="6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8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</row>
    <row r="25" spans="5:57" ht="10.199999999999999" customHeight="1" x14ac:dyDescent="0.25">
      <c r="E25" s="6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8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</row>
    <row r="26" spans="5:57" ht="10.199999999999999" customHeight="1" x14ac:dyDescent="0.25">
      <c r="E26" s="6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8"/>
    </row>
    <row r="27" spans="5:57" ht="10.199999999999999" customHeight="1" x14ac:dyDescent="0.25"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8"/>
      <c r="Y27" s="17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5:57" ht="10.199999999999999" customHeight="1" x14ac:dyDescent="0.25"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8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5:57" ht="10.199999999999999" customHeight="1" x14ac:dyDescent="0.25"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8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5:57" ht="10.199999999999999" customHeight="1" x14ac:dyDescent="0.25"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8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5:57" ht="10.199999999999999" customHeight="1" x14ac:dyDescent="0.25"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5:57" ht="10.199999999999999" customHeight="1" x14ac:dyDescent="0.25"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</row>
    <row r="33" spans="5:57" ht="10.199999999999999" customHeight="1" x14ac:dyDescent="0.25"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</row>
    <row r="34" spans="5:57" ht="10.199999999999999" customHeight="1" x14ac:dyDescent="0.25"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</row>
    <row r="35" spans="5:57" ht="10.199999999999999" customHeight="1" x14ac:dyDescent="0.25"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</row>
    <row r="36" spans="5:57" ht="10.199999999999999" customHeight="1" x14ac:dyDescent="0.25"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  <c r="Y36" s="36"/>
      <c r="Z36" s="36"/>
      <c r="AA36" s="36"/>
      <c r="AB36" s="36"/>
      <c r="AC36" s="36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36"/>
      <c r="BB36" s="36"/>
      <c r="BC36" s="36"/>
      <c r="BD36" s="36"/>
      <c r="BE36" s="36"/>
    </row>
    <row r="37" spans="5:57" ht="10.199999999999999" customHeight="1" x14ac:dyDescent="0.25"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  <c r="Y37" s="170" t="str">
        <f>réf_Titre1</f>
        <v>Extension de capacité de l'IDRIS à ORSAY (91)</v>
      </c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</row>
    <row r="38" spans="5:57" ht="10.199999999999999" customHeight="1" x14ac:dyDescent="0.25"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</row>
    <row r="39" spans="5:57" ht="10.199999999999999" customHeight="1" x14ac:dyDescent="0.25"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8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</row>
    <row r="40" spans="5:57" ht="10.199999999999999" customHeight="1" x14ac:dyDescent="0.25"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8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</row>
    <row r="41" spans="5:57" ht="10.199999999999999" customHeight="1" x14ac:dyDescent="0.25"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</row>
    <row r="42" spans="5:57" ht="10.199999999999999" customHeight="1" x14ac:dyDescent="0.25"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8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</row>
    <row r="43" spans="5:57" ht="10.199999999999999" customHeight="1" x14ac:dyDescent="0.25"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8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</row>
    <row r="44" spans="5:57" ht="10.199999999999999" customHeight="1" x14ac:dyDescent="0.25"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8"/>
      <c r="Y44" s="171" t="str">
        <f>réf_Titre2</f>
        <v>DPGF</v>
      </c>
      <c r="Z44" s="171"/>
      <c r="AA44" s="171"/>
      <c r="AB44" s="171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</row>
    <row r="45" spans="5:57" ht="10.199999999999999" customHeight="1" x14ac:dyDescent="0.25"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8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</row>
    <row r="46" spans="5:57" ht="10.199999999999999" customHeight="1" x14ac:dyDescent="0.25"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8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</row>
    <row r="47" spans="5:57" ht="10.199999999999999" customHeight="1" x14ac:dyDescent="0.25"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8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</row>
    <row r="48" spans="5:57" ht="10.199999999999999" customHeight="1" x14ac:dyDescent="0.25"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8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</row>
    <row r="49" spans="5:57" ht="10.199999999999999" customHeight="1" x14ac:dyDescent="0.25"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8"/>
      <c r="Y49" s="171" t="str">
        <f>réf_Titre3</f>
        <v>LOT 03 CVC - PLB</v>
      </c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</row>
    <row r="50" spans="5:57" ht="10.199999999999999" customHeight="1" x14ac:dyDescent="0.25"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8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</row>
    <row r="51" spans="5:57" ht="10.199999999999999" customHeight="1" x14ac:dyDescent="0.25"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</row>
    <row r="52" spans="5:57" ht="10.199999999999999" customHeight="1" x14ac:dyDescent="0.25"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</row>
    <row r="53" spans="5:57" ht="10.199999999999999" customHeight="1" x14ac:dyDescent="0.25"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</row>
    <row r="54" spans="5:57" ht="10.199999999999999" customHeight="1" x14ac:dyDescent="0.25"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Y54" s="37"/>
      <c r="Z54" s="37"/>
      <c r="AA54" s="37"/>
      <c r="AB54" s="37"/>
      <c r="AC54" s="37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37"/>
      <c r="BB54" s="37"/>
      <c r="BC54" s="37"/>
      <c r="BD54" s="37"/>
      <c r="BE54" s="37"/>
    </row>
    <row r="55" spans="5:57" ht="10.199999999999999" customHeight="1" x14ac:dyDescent="0.25"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</row>
    <row r="56" spans="5:57" ht="10.199999999999999" customHeight="1" x14ac:dyDescent="0.25"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8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pans="5:57" ht="10.199999999999999" customHeight="1" x14ac:dyDescent="0.25"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8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pans="5:57" ht="10.199999999999999" customHeight="1" x14ac:dyDescent="0.25"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8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pans="5:57" ht="10.199999999999999" customHeight="1" x14ac:dyDescent="0.25"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8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pans="5:57" ht="10.199999999999999" customHeight="1" x14ac:dyDescent="0.25"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8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</row>
    <row r="61" spans="5:57" ht="10.199999999999999" customHeight="1" x14ac:dyDescent="0.25">
      <c r="E61" s="6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8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5:57" ht="10.199999999999999" customHeight="1" x14ac:dyDescent="0.25">
      <c r="E62" s="6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8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5:57" ht="10.199999999999999" customHeight="1" x14ac:dyDescent="0.25">
      <c r="E63" s="6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8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  <row r="64" spans="5:57" ht="10.199999999999999" customHeight="1" x14ac:dyDescent="0.25">
      <c r="E64" s="6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8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</row>
    <row r="65" spans="5:57" ht="10.199999999999999" customHeight="1" x14ac:dyDescent="0.25">
      <c r="E65" s="6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8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</row>
    <row r="66" spans="5:57" ht="9.75" customHeight="1" x14ac:dyDescent="0.25">
      <c r="E66" s="6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8"/>
    </row>
    <row r="67" spans="5:57" ht="10.199999999999999" customHeight="1" x14ac:dyDescent="0.25">
      <c r="E67" s="6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8"/>
    </row>
    <row r="68" spans="5:57" ht="9.75" customHeight="1" x14ac:dyDescent="0.25">
      <c r="E68" s="6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8"/>
    </row>
    <row r="69" spans="5:57" ht="10.199999999999999" customHeight="1" x14ac:dyDescent="0.25">
      <c r="E69" s="6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8"/>
    </row>
    <row r="70" spans="5:57" ht="9.75" customHeight="1" x14ac:dyDescent="0.25">
      <c r="E70" s="6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</row>
    <row r="71" spans="5:57" ht="10.199999999999999" customHeight="1" x14ac:dyDescent="0.25">
      <c r="E71" s="6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</row>
    <row r="72" spans="5:57" ht="9.75" customHeight="1" x14ac:dyDescent="0.25">
      <c r="E72" s="6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</row>
    <row r="73" spans="5:57" ht="10.199999999999999" customHeight="1" x14ac:dyDescent="0.25">
      <c r="E73" s="6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</row>
    <row r="74" spans="5:57" ht="9.75" customHeight="1" x14ac:dyDescent="0.25">
      <c r="E74" s="6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</row>
    <row r="75" spans="5:57" ht="10.199999999999999" customHeight="1" x14ac:dyDescent="0.25">
      <c r="E75" s="6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AE75" s="16"/>
      <c r="AF75" s="16"/>
      <c r="AG75" s="16"/>
      <c r="AH75" s="16"/>
      <c r="AI75" s="16"/>
      <c r="AJ75" s="166" t="s">
        <v>0</v>
      </c>
      <c r="AK75" s="166"/>
      <c r="AL75" s="166"/>
      <c r="AM75" s="166"/>
      <c r="AN75" s="166"/>
      <c r="AO75" s="166"/>
      <c r="AP75" s="168" t="s">
        <v>2</v>
      </c>
      <c r="AQ75" s="172">
        <f>réf_Date</f>
        <v>0</v>
      </c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6"/>
    </row>
    <row r="76" spans="5:57" ht="9.75" customHeight="1" x14ac:dyDescent="0.25">
      <c r="E76" s="6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8"/>
      <c r="AE76" s="16"/>
      <c r="AF76" s="16"/>
      <c r="AG76" s="16"/>
      <c r="AH76" s="16"/>
      <c r="AI76" s="16"/>
      <c r="AJ76" s="166"/>
      <c r="AK76" s="166"/>
      <c r="AL76" s="166"/>
      <c r="AM76" s="166"/>
      <c r="AN76" s="166"/>
      <c r="AO76" s="166"/>
      <c r="AP76" s="168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6"/>
    </row>
    <row r="77" spans="5:57" ht="10.199999999999999" customHeight="1" x14ac:dyDescent="0.25">
      <c r="E77" s="6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8"/>
      <c r="AE77" s="16"/>
      <c r="AF77" s="16"/>
      <c r="AG77" s="16"/>
      <c r="AH77" s="16"/>
      <c r="AI77" s="16"/>
      <c r="AJ77" s="166" t="s">
        <v>1</v>
      </c>
      <c r="AK77" s="166"/>
      <c r="AL77" s="166"/>
      <c r="AM77" s="166"/>
      <c r="AN77" s="166"/>
      <c r="AO77" s="167"/>
      <c r="AP77" s="168" t="s">
        <v>2</v>
      </c>
      <c r="AQ77" s="173">
        <f>réf_Référence</f>
        <v>0</v>
      </c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6"/>
    </row>
    <row r="78" spans="5:57" ht="9.75" customHeight="1" x14ac:dyDescent="0.25">
      <c r="E78" s="6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8"/>
      <c r="AE78" s="16"/>
      <c r="AF78" s="16"/>
      <c r="AG78" s="16"/>
      <c r="AH78" s="16"/>
      <c r="AI78" s="16"/>
      <c r="AJ78" s="166"/>
      <c r="AK78" s="166"/>
      <c r="AL78" s="166"/>
      <c r="AM78" s="166"/>
      <c r="AN78" s="166"/>
      <c r="AO78" s="167"/>
      <c r="AP78" s="168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6"/>
    </row>
    <row r="79" spans="5:57" ht="10.199999999999999" customHeight="1" x14ac:dyDescent="0.25"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8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</row>
    <row r="80" spans="5:57" ht="9.75" customHeight="1" x14ac:dyDescent="0.25">
      <c r="E80" s="9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1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</row>
    <row r="81" ht="10.199999999999999" customHeight="1" x14ac:dyDescent="0.25"/>
    <row r="82" ht="9.75" customHeight="1" x14ac:dyDescent="0.25"/>
    <row r="83" ht="10.199999999999999" customHeight="1" x14ac:dyDescent="0.25"/>
    <row r="84" ht="9.75" customHeight="1" x14ac:dyDescent="0.25"/>
    <row r="85" ht="10.199999999999999" customHeight="1" x14ac:dyDescent="0.25"/>
    <row r="86" ht="10.199999999999999" customHeight="1" x14ac:dyDescent="0.25"/>
    <row r="87" ht="10.199999999999999" customHeight="1" x14ac:dyDescent="0.25"/>
    <row r="88" ht="10.199999999999999" customHeight="1" x14ac:dyDescent="0.25"/>
    <row r="89" ht="10.199999999999999" customHeight="1" x14ac:dyDescent="0.25"/>
    <row r="90" ht="10.199999999999999" customHeight="1" x14ac:dyDescent="0.25"/>
    <row r="91" ht="10.199999999999999" customHeight="1" x14ac:dyDescent="0.25"/>
    <row r="92" ht="10.199999999999999" customHeight="1" x14ac:dyDescent="0.25"/>
    <row r="93" ht="10.199999999999999" customHeight="1" x14ac:dyDescent="0.25"/>
    <row r="94" ht="10.199999999999999" customHeight="1" x14ac:dyDescent="0.25"/>
    <row r="95" ht="10.199999999999999" customHeight="1" x14ac:dyDescent="0.25"/>
    <row r="96" ht="10.199999999999999" customHeight="1" x14ac:dyDescent="0.25"/>
    <row r="97" ht="10.199999999999999" customHeight="1" x14ac:dyDescent="0.25"/>
    <row r="98" ht="10.199999999999999" customHeight="1" x14ac:dyDescent="0.25"/>
    <row r="99" ht="10.199999999999999" customHeight="1" x14ac:dyDescent="0.25"/>
    <row r="706" ht="12.75" customHeight="1" x14ac:dyDescent="0.25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672"/>
  <sheetViews>
    <sheetView showWhiteSpace="0" view="pageLayout" zoomScaleNormal="100" workbookViewId="0">
      <selection activeCell="AL58" sqref="AL58"/>
    </sheetView>
  </sheetViews>
  <sheetFormatPr baseColWidth="10" defaultColWidth="11" defaultRowHeight="13.2" x14ac:dyDescent="0.25"/>
  <cols>
    <col min="1" max="1" width="1.59765625" style="2" customWidth="1"/>
    <col min="2" max="72" width="1.59765625" style="1" customWidth="1"/>
    <col min="73" max="16384" width="11" style="1"/>
  </cols>
  <sheetData>
    <row r="1" spans="4:56" s="2" customFormat="1" ht="10.199999999999999" customHeight="1" x14ac:dyDescent="0.15"/>
    <row r="2" spans="4:56" ht="10.199999999999999" customHeight="1" x14ac:dyDescent="0.25"/>
    <row r="3" spans="4:56" ht="10.199999999999999" customHeight="1" x14ac:dyDescent="0.25"/>
    <row r="4" spans="4:56" ht="10.199999999999999" customHeight="1" x14ac:dyDescent="0.25"/>
    <row r="5" spans="4:56" ht="10.199999999999999" customHeight="1" x14ac:dyDescent="0.25"/>
    <row r="6" spans="4:56" ht="10.199999999999999" customHeight="1" x14ac:dyDescent="0.25">
      <c r="D6" s="3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X6" s="175" t="s">
        <v>3</v>
      </c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</row>
    <row r="7" spans="4:56" ht="10.199999999999999" customHeight="1" x14ac:dyDescent="0.3">
      <c r="D7" s="6"/>
      <c r="E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</row>
    <row r="8" spans="4:56" ht="10.199999999999999" customHeight="1" x14ac:dyDescent="0.25"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4:56" ht="10.199999999999999" customHeight="1" x14ac:dyDescent="0.25"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8"/>
      <c r="X9" s="177" t="s">
        <v>132</v>
      </c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</row>
    <row r="10" spans="4:56" ht="10.199999999999999" customHeight="1" x14ac:dyDescent="0.25"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</row>
    <row r="11" spans="4:56" ht="10.199999999999999" customHeight="1" x14ac:dyDescent="0.25">
      <c r="D11" s="6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</row>
    <row r="12" spans="4:56" ht="10.199999999999999" customHeight="1" x14ac:dyDescent="0.25">
      <c r="D12" s="6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</row>
    <row r="13" spans="4:56" ht="15" x14ac:dyDescent="0.25">
      <c r="D13" s="6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8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</row>
    <row r="14" spans="4:56" ht="10.199999999999999" customHeight="1" x14ac:dyDescent="0.25">
      <c r="D14" s="6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8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</row>
    <row r="15" spans="4:56" ht="10.199999999999999" customHeight="1" x14ac:dyDescent="0.25">
      <c r="D15" s="6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8"/>
      <c r="X15" s="179" t="s">
        <v>133</v>
      </c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</row>
    <row r="16" spans="4:56" ht="10.199999999999999" customHeight="1" x14ac:dyDescent="0.25">
      <c r="D16" s="6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8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</row>
    <row r="17" spans="4:56" ht="10.199999999999999" customHeight="1" x14ac:dyDescent="0.25">
      <c r="D17" s="6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8"/>
      <c r="X17" s="179" t="s">
        <v>134</v>
      </c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</row>
    <row r="18" spans="4:56" ht="10.199999999999999" customHeight="1" x14ac:dyDescent="0.25">
      <c r="D18" s="6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8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</row>
    <row r="19" spans="4:56" ht="10.199999999999999" customHeight="1" x14ac:dyDescent="0.25">
      <c r="D19" s="6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8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</row>
    <row r="20" spans="4:56" ht="10.199999999999999" customHeight="1" x14ac:dyDescent="0.25">
      <c r="D20" s="6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8"/>
      <c r="Y20" s="38"/>
      <c r="Z20" s="38"/>
      <c r="AA20" s="38"/>
      <c r="AB20" s="38"/>
      <c r="AC20" s="38"/>
      <c r="AD20" s="38"/>
      <c r="AE20" s="38"/>
      <c r="AF20" s="38"/>
      <c r="AG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</row>
    <row r="21" spans="4:56" ht="10.199999999999999" customHeight="1" x14ac:dyDescent="0.25">
      <c r="D21" s="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8"/>
      <c r="X21" s="38"/>
      <c r="Y21" s="38"/>
      <c r="Z21" s="38"/>
      <c r="AA21" s="38"/>
      <c r="AB21" s="38"/>
      <c r="AC21" s="38"/>
      <c r="AD21" s="38"/>
      <c r="AE21" s="42"/>
      <c r="AF21" s="42"/>
      <c r="AG21" s="42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42"/>
      <c r="AU21" s="42"/>
      <c r="AV21" s="42"/>
      <c r="AW21" s="42"/>
      <c r="AX21" s="38"/>
      <c r="AY21" s="38"/>
      <c r="AZ21" s="38"/>
      <c r="BA21" s="38"/>
      <c r="BB21" s="38"/>
      <c r="BC21" s="38"/>
      <c r="BD21" s="38"/>
    </row>
    <row r="22" spans="4:56" ht="10.199999999999999" customHeight="1" x14ac:dyDescent="0.25">
      <c r="D22" s="6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8"/>
      <c r="X22" s="171" t="s">
        <v>144</v>
      </c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</row>
    <row r="23" spans="4:56" ht="10.199999999999999" customHeight="1" x14ac:dyDescent="0.25">
      <c r="D23" s="6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8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</row>
    <row r="24" spans="4:56" ht="10.199999999999999" customHeight="1" x14ac:dyDescent="0.25">
      <c r="D24" s="6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8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</row>
    <row r="25" spans="4:56" ht="10.199999999999999" customHeight="1" x14ac:dyDescent="0.25">
      <c r="D25" s="6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8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</row>
    <row r="26" spans="4:56" ht="10.199999999999999" customHeight="1" x14ac:dyDescent="0.25">
      <c r="D26" s="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8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</row>
    <row r="27" spans="4:56" ht="10.199999999999999" customHeight="1" x14ac:dyDescent="0.25">
      <c r="D27" s="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</row>
    <row r="28" spans="4:56" ht="10.199999999999999" customHeight="1" x14ac:dyDescent="0.25"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X28" s="180" t="s">
        <v>12</v>
      </c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</row>
    <row r="29" spans="4:56" ht="10.199999999999999" customHeight="1" x14ac:dyDescent="0.25"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</row>
    <row r="30" spans="4:56" ht="10.199999999999999" customHeight="1" x14ac:dyDescent="0.25">
      <c r="D30" s="6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</row>
    <row r="31" spans="4:56" ht="10.199999999999999" customHeight="1" x14ac:dyDescent="0.25">
      <c r="D31" s="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</row>
    <row r="32" spans="4:56" ht="10.199999999999999" customHeight="1" x14ac:dyDescent="0.25">
      <c r="D32" s="6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X32" s="180" t="s">
        <v>135</v>
      </c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</row>
    <row r="33" spans="4:56" ht="10.199999999999999" customHeight="1" x14ac:dyDescent="0.25">
      <c r="D33" s="6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</row>
    <row r="34" spans="4:56" ht="10.199999999999999" customHeight="1" x14ac:dyDescent="0.25">
      <c r="D34" s="6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</row>
    <row r="35" spans="4:56" ht="10.199999999999999" customHeight="1" x14ac:dyDescent="0.25">
      <c r="D35" s="6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8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</row>
    <row r="36" spans="4:56" ht="10.199999999999999" customHeight="1" x14ac:dyDescent="0.25">
      <c r="D36" s="6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8"/>
      <c r="X36" s="26"/>
      <c r="Y36" s="26"/>
      <c r="Z36" s="26"/>
      <c r="AA36" s="26"/>
      <c r="AB36" s="26"/>
      <c r="AC36" s="26"/>
      <c r="AD36" s="26"/>
      <c r="AE36" s="43"/>
      <c r="AF36" s="43"/>
      <c r="AG36" s="43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3"/>
      <c r="AU36" s="43"/>
      <c r="AV36" s="43"/>
      <c r="AW36" s="43"/>
      <c r="AX36" s="26"/>
      <c r="AY36" s="26"/>
      <c r="AZ36" s="26"/>
      <c r="BA36" s="26"/>
      <c r="BB36" s="26"/>
      <c r="BC36" s="26"/>
      <c r="BD36" s="26"/>
    </row>
    <row r="37" spans="4:56" ht="10.199999999999999" customHeight="1" x14ac:dyDescent="0.25">
      <c r="D37" s="6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8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</row>
    <row r="38" spans="4:56" ht="10.199999999999999" customHeight="1" x14ac:dyDescent="0.25">
      <c r="D38" s="6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8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</row>
    <row r="39" spans="4:56" ht="10.199999999999999" customHeight="1" x14ac:dyDescent="0.25">
      <c r="D39" s="6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8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</row>
    <row r="40" spans="4:56" ht="10.199999999999999" customHeight="1" x14ac:dyDescent="0.25">
      <c r="D40" s="6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8"/>
      <c r="X40" s="1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20"/>
      <c r="BC40" s="21"/>
      <c r="BD40" s="22"/>
    </row>
    <row r="41" spans="4:56" ht="10.199999999999999" customHeight="1" x14ac:dyDescent="0.25"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8"/>
      <c r="X41" s="1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4"/>
      <c r="AL41" s="184"/>
      <c r="AM41" s="184"/>
      <c r="AN41" s="174"/>
      <c r="AO41" s="174"/>
      <c r="AP41" s="174"/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20"/>
      <c r="BC41" s="21"/>
      <c r="BD41" s="22"/>
    </row>
    <row r="42" spans="4:56" ht="10.199999999999999" customHeight="1" x14ac:dyDescent="0.25">
      <c r="D42" s="6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8"/>
      <c r="X42" s="1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4"/>
      <c r="AK42" s="184"/>
      <c r="AL42" s="184"/>
      <c r="AM42" s="18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20"/>
      <c r="BC42" s="21"/>
      <c r="BD42" s="22"/>
    </row>
    <row r="43" spans="4:56" ht="10.199999999999999" customHeight="1" x14ac:dyDescent="0.25">
      <c r="D43" s="6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8"/>
      <c r="X43" s="1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20"/>
      <c r="BC43" s="21"/>
      <c r="BD43" s="22"/>
    </row>
    <row r="44" spans="4:56" ht="10.199999999999999" customHeight="1" x14ac:dyDescent="0.25">
      <c r="D44" s="6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8"/>
      <c r="X44" s="15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9"/>
      <c r="BC44" s="23"/>
      <c r="BD44" s="24"/>
    </row>
    <row r="45" spans="4:56" ht="10.199999999999999" customHeight="1" x14ac:dyDescent="0.25"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8"/>
      <c r="X45" s="15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9"/>
      <c r="BC45" s="23"/>
      <c r="BD45" s="24"/>
    </row>
    <row r="46" spans="4:56" ht="10.199999999999999" customHeight="1" x14ac:dyDescent="0.25">
      <c r="D46" s="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8"/>
      <c r="X46" s="15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9"/>
      <c r="BC46" s="23"/>
      <c r="BD46" s="24"/>
    </row>
    <row r="47" spans="4:56" ht="20.7" customHeight="1" x14ac:dyDescent="0.25"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8"/>
      <c r="X47" s="15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9"/>
      <c r="BC47" s="23"/>
      <c r="BD47" s="24"/>
    </row>
    <row r="48" spans="4:56" ht="10.199999999999999" customHeight="1" x14ac:dyDescent="0.25">
      <c r="D48" s="6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8"/>
      <c r="X48" s="13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9"/>
      <c r="BC48" s="23"/>
      <c r="BD48" s="25"/>
    </row>
    <row r="49" spans="4:62" ht="10.199999999999999" customHeight="1" x14ac:dyDescent="0.25">
      <c r="D49" s="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8"/>
      <c r="X49" s="13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9"/>
      <c r="BC49" s="23"/>
      <c r="BD49" s="25"/>
    </row>
    <row r="50" spans="4:62" ht="10.199999999999999" customHeight="1" x14ac:dyDescent="0.3">
      <c r="D50" s="6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8"/>
      <c r="X50" s="14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1"/>
      <c r="BD50" s="22"/>
      <c r="BJ50"/>
    </row>
    <row r="51" spans="4:62" ht="10.199999999999999" customHeight="1" x14ac:dyDescent="0.25">
      <c r="D51" s="6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8"/>
      <c r="X51" s="14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2"/>
    </row>
    <row r="52" spans="4:62" ht="10.199999999999999" customHeight="1" x14ac:dyDescent="0.25"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1"/>
      <c r="X52" s="14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2"/>
    </row>
    <row r="53" spans="4:62" ht="10.199999999999999" customHeight="1" x14ac:dyDescent="0.25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X53" s="14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4"/>
    </row>
    <row r="54" spans="4:62" ht="10.199999999999999" customHeight="1" x14ac:dyDescent="0.25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X54" s="14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4"/>
    </row>
    <row r="55" spans="4:62" ht="10.199999999999999" customHeight="1" x14ac:dyDescent="0.25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  <row r="56" spans="4:62" ht="10.199999999999999" customHeight="1" x14ac:dyDescent="0.25"/>
    <row r="57" spans="4:62" ht="10.199999999999999" customHeight="1" x14ac:dyDescent="0.25"/>
    <row r="58" spans="4:62" ht="10.199999999999999" customHeight="1" x14ac:dyDescent="0.25"/>
    <row r="59" spans="4:62" ht="10.199999999999999" customHeight="1" x14ac:dyDescent="0.25"/>
    <row r="60" spans="4:62" ht="10.199999999999999" customHeight="1" x14ac:dyDescent="0.25"/>
    <row r="61" spans="4:62" ht="10.199999999999999" customHeight="1" x14ac:dyDescent="0.25"/>
    <row r="62" spans="4:62" ht="10.199999999999999" customHeight="1" x14ac:dyDescent="0.25"/>
    <row r="63" spans="4:62" ht="10.199999999999999" customHeight="1" x14ac:dyDescent="0.25"/>
    <row r="64" spans="4:62" ht="10.199999999999999" customHeight="1" x14ac:dyDescent="0.25"/>
    <row r="65" ht="10.199999999999999" customHeight="1" x14ac:dyDescent="0.25"/>
    <row r="66" ht="10.199999999999999" customHeight="1" x14ac:dyDescent="0.25"/>
    <row r="67" ht="10.199999999999999" customHeight="1" x14ac:dyDescent="0.25"/>
    <row r="672" ht="12.75" customHeight="1" x14ac:dyDescent="0.25"/>
  </sheetData>
  <mergeCells count="20">
    <mergeCell ref="X28:BD31"/>
    <mergeCell ref="X32:BD35"/>
    <mergeCell ref="E11:U13"/>
    <mergeCell ref="E14:U15"/>
    <mergeCell ref="E16:U18"/>
    <mergeCell ref="Y40:AM41"/>
    <mergeCell ref="AN40:BA41"/>
    <mergeCell ref="AN42:BA43"/>
    <mergeCell ref="AN44:BA45"/>
    <mergeCell ref="Y42:AM43"/>
    <mergeCell ref="Y44:AM45"/>
    <mergeCell ref="Y46:AM47"/>
    <mergeCell ref="Y48:AM49"/>
    <mergeCell ref="X6:BD7"/>
    <mergeCell ref="X9:BD12"/>
    <mergeCell ref="X17:BD18"/>
    <mergeCell ref="X15:BD16"/>
    <mergeCell ref="X22:BD27"/>
    <mergeCell ref="AN46:BA47"/>
    <mergeCell ref="AN48:BA49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53"/>
  <sheetViews>
    <sheetView showZeros="0" tabSelected="1" view="pageBreakPreview" topLeftCell="A535" zoomScale="124" zoomScaleNormal="100" zoomScaleSheetLayoutView="124" zoomScalePageLayoutView="85" workbookViewId="0">
      <selection activeCell="A549" sqref="A549:F549"/>
    </sheetView>
  </sheetViews>
  <sheetFormatPr baseColWidth="10" defaultRowHeight="15.6" x14ac:dyDescent="0.3"/>
  <cols>
    <col min="1" max="1" width="8.69921875" style="27" customWidth="1"/>
    <col min="2" max="2" width="6" style="29" customWidth="1"/>
    <col min="3" max="3" width="39.19921875" style="29" customWidth="1"/>
    <col min="4" max="4" width="4.59765625" style="28" customWidth="1"/>
    <col min="5" max="5" width="8.09765625" style="28" bestFit="1" customWidth="1"/>
    <col min="6" max="6" width="11.19921875" style="59" customWidth="1"/>
    <col min="7" max="7" width="10.59765625" style="59" customWidth="1"/>
  </cols>
  <sheetData>
    <row r="1" spans="1:7" x14ac:dyDescent="0.3">
      <c r="A1" s="199" t="str">
        <f>réf_Client1</f>
        <v>CNRS</v>
      </c>
      <c r="B1" s="200"/>
      <c r="C1" s="51" t="str">
        <f>CONCATENATE("   ",réf_Titre1)</f>
        <v xml:space="preserve">   Extension de capacité de l'IDRIS à ORSAY (91)</v>
      </c>
      <c r="D1" s="52"/>
      <c r="E1" s="52"/>
      <c r="F1" s="52"/>
      <c r="G1" s="53"/>
    </row>
    <row r="2" spans="1:7" x14ac:dyDescent="0.3">
      <c r="A2" s="201"/>
      <c r="B2" s="202"/>
      <c r="C2" s="54" t="str">
        <f>CONCATENATE("   ",réf_Titre2," - ",réf_Titre3)</f>
        <v xml:space="preserve">   DPGF - LOT 03 CVC - PLB</v>
      </c>
      <c r="D2" s="55"/>
      <c r="E2" s="55"/>
      <c r="F2" s="55"/>
      <c r="G2" s="56"/>
    </row>
    <row r="3" spans="1:7" x14ac:dyDescent="0.3">
      <c r="A3" s="57"/>
      <c r="B3" s="57"/>
      <c r="C3" s="58"/>
      <c r="D3" s="33"/>
      <c r="E3" s="33"/>
      <c r="F3" s="33"/>
      <c r="G3" s="34" t="str">
        <f>CONCATENATE(réf_Référence," - ",réf_Date)</f>
        <v xml:space="preserve"> - </v>
      </c>
    </row>
    <row r="4" spans="1:7" x14ac:dyDescent="0.3">
      <c r="C4" s="29" t="s">
        <v>130</v>
      </c>
    </row>
    <row r="5" spans="1:7" x14ac:dyDescent="0.3">
      <c r="A5" s="46" t="s">
        <v>223</v>
      </c>
      <c r="B5" s="46" t="s">
        <v>4</v>
      </c>
      <c r="C5" s="47" t="s">
        <v>5</v>
      </c>
      <c r="D5" s="47" t="s">
        <v>6</v>
      </c>
      <c r="E5" s="47" t="s">
        <v>7</v>
      </c>
      <c r="F5" s="47" t="s">
        <v>8</v>
      </c>
      <c r="G5" s="45" t="s">
        <v>10</v>
      </c>
    </row>
    <row r="6" spans="1:7" x14ac:dyDescent="0.3">
      <c r="A6" s="203">
        <v>1</v>
      </c>
      <c r="B6" s="31"/>
      <c r="C6" s="48"/>
      <c r="D6" s="30"/>
      <c r="E6" s="30"/>
      <c r="F6" s="60"/>
      <c r="G6" s="60"/>
    </row>
    <row r="7" spans="1:7" x14ac:dyDescent="0.3">
      <c r="A7" s="203"/>
      <c r="B7" s="207" t="s">
        <v>13</v>
      </c>
      <c r="C7" s="208"/>
      <c r="D7" s="30"/>
      <c r="E7" s="30"/>
      <c r="F7" s="61"/>
      <c r="G7" s="61"/>
    </row>
    <row r="8" spans="1:7" x14ac:dyDescent="0.3">
      <c r="A8" s="203"/>
      <c r="B8" s="31"/>
      <c r="C8" s="49"/>
      <c r="D8" s="30"/>
      <c r="E8" s="30"/>
      <c r="F8" s="61"/>
      <c r="G8" s="61"/>
    </row>
    <row r="9" spans="1:7" x14ac:dyDescent="0.3">
      <c r="A9" s="203"/>
      <c r="B9" s="32"/>
      <c r="C9" s="62"/>
      <c r="D9" s="63"/>
      <c r="E9" s="30"/>
      <c r="F9" s="61"/>
      <c r="G9" s="61"/>
    </row>
    <row r="10" spans="1:7" x14ac:dyDescent="0.3">
      <c r="A10" s="203"/>
      <c r="B10" s="73"/>
      <c r="C10" s="68" t="s">
        <v>14</v>
      </c>
      <c r="D10" s="69" t="s">
        <v>15</v>
      </c>
      <c r="E10" s="69"/>
      <c r="F10" s="71"/>
      <c r="G10" s="71">
        <f t="shared" ref="G10:G15" si="0">IF(D10&lt;&gt;"",E10*F10,"")</f>
        <v>0</v>
      </c>
    </row>
    <row r="11" spans="1:7" x14ac:dyDescent="0.3">
      <c r="A11" s="203"/>
      <c r="B11" s="73"/>
      <c r="C11" s="68" t="s">
        <v>16</v>
      </c>
      <c r="D11" s="69" t="s">
        <v>15</v>
      </c>
      <c r="E11" s="69"/>
      <c r="F11" s="71"/>
      <c r="G11" s="71">
        <f t="shared" si="0"/>
        <v>0</v>
      </c>
    </row>
    <row r="12" spans="1:7" x14ac:dyDescent="0.3">
      <c r="A12" s="203"/>
      <c r="B12" s="73"/>
      <c r="C12" s="72" t="s">
        <v>17</v>
      </c>
      <c r="D12" s="69" t="s">
        <v>15</v>
      </c>
      <c r="E12" s="69"/>
      <c r="F12" s="71"/>
      <c r="G12" s="71">
        <f t="shared" si="0"/>
        <v>0</v>
      </c>
    </row>
    <row r="13" spans="1:7" x14ac:dyDescent="0.3">
      <c r="A13" s="203"/>
      <c r="B13" s="73"/>
      <c r="C13" s="72" t="s">
        <v>18</v>
      </c>
      <c r="D13" s="69" t="s">
        <v>15</v>
      </c>
      <c r="E13" s="69"/>
      <c r="F13" s="71"/>
      <c r="G13" s="71">
        <f t="shared" si="0"/>
        <v>0</v>
      </c>
    </row>
    <row r="14" spans="1:7" x14ac:dyDescent="0.3">
      <c r="A14" s="203"/>
      <c r="B14" s="73"/>
      <c r="C14" s="72" t="s">
        <v>19</v>
      </c>
      <c r="D14" s="69" t="s">
        <v>15</v>
      </c>
      <c r="E14" s="69"/>
      <c r="F14" s="71"/>
      <c r="G14" s="71">
        <f t="shared" si="0"/>
        <v>0</v>
      </c>
    </row>
    <row r="15" spans="1:7" x14ac:dyDescent="0.3">
      <c r="A15" s="203"/>
      <c r="B15" s="73"/>
      <c r="C15" s="72" t="s">
        <v>20</v>
      </c>
      <c r="D15" s="69" t="s">
        <v>15</v>
      </c>
      <c r="E15" s="69"/>
      <c r="F15" s="71"/>
      <c r="G15" s="71">
        <f t="shared" si="0"/>
        <v>0</v>
      </c>
    </row>
    <row r="16" spans="1:7" x14ac:dyDescent="0.3">
      <c r="A16" s="203"/>
      <c r="B16" s="31"/>
      <c r="C16" s="50"/>
      <c r="D16" s="64"/>
      <c r="E16" s="64"/>
      <c r="F16" s="77"/>
      <c r="G16" s="66"/>
    </row>
    <row r="17" spans="1:7" x14ac:dyDescent="0.3">
      <c r="A17" s="204" t="s">
        <v>9</v>
      </c>
      <c r="B17" s="205"/>
      <c r="C17" s="205"/>
      <c r="D17" s="205"/>
      <c r="E17" s="205"/>
      <c r="F17" s="206"/>
      <c r="G17" s="117">
        <f>SUM(G10:G15)</f>
        <v>0</v>
      </c>
    </row>
    <row r="18" spans="1:7" ht="15.6" customHeight="1" x14ac:dyDescent="0.3">
      <c r="A18" s="215">
        <v>4</v>
      </c>
      <c r="B18" s="89"/>
      <c r="C18" s="88"/>
      <c r="D18" s="76"/>
      <c r="E18" s="76"/>
      <c r="F18" s="76"/>
      <c r="G18" s="65"/>
    </row>
    <row r="19" spans="1:7" ht="15.6" customHeight="1" x14ac:dyDescent="0.3">
      <c r="A19" s="216"/>
      <c r="B19" s="209" t="s">
        <v>200</v>
      </c>
      <c r="C19" s="209"/>
      <c r="D19" s="81"/>
      <c r="E19" s="81"/>
      <c r="F19" s="81"/>
      <c r="G19" s="60"/>
    </row>
    <row r="20" spans="1:7" ht="15.6" customHeight="1" x14ac:dyDescent="0.3">
      <c r="A20" s="216"/>
      <c r="B20" s="79"/>
      <c r="C20" s="80"/>
      <c r="D20" s="81"/>
      <c r="E20" s="81"/>
      <c r="F20" s="81"/>
      <c r="G20" s="60"/>
    </row>
    <row r="21" spans="1:7" ht="15.6" customHeight="1" x14ac:dyDescent="0.3">
      <c r="A21" s="216"/>
      <c r="B21" s="112" t="s">
        <v>74</v>
      </c>
      <c r="C21" s="90" t="s">
        <v>190</v>
      </c>
      <c r="D21" s="81"/>
      <c r="E21" s="81"/>
      <c r="F21" s="81"/>
      <c r="G21" s="60"/>
    </row>
    <row r="22" spans="1:7" ht="15.6" customHeight="1" x14ac:dyDescent="0.3">
      <c r="A22" s="216"/>
      <c r="B22" s="79"/>
      <c r="C22" s="80"/>
      <c r="D22" s="81"/>
      <c r="E22" s="81"/>
      <c r="F22" s="81"/>
      <c r="G22" s="60"/>
    </row>
    <row r="23" spans="1:7" ht="15.6" customHeight="1" x14ac:dyDescent="0.3">
      <c r="A23" s="216"/>
      <c r="B23" s="79"/>
      <c r="C23" s="72" t="s">
        <v>191</v>
      </c>
      <c r="D23" s="159" t="s">
        <v>22</v>
      </c>
      <c r="E23" s="69"/>
      <c r="F23" s="71"/>
      <c r="G23" s="71">
        <f t="shared" ref="G23:G27" si="1">IF(D23&lt;&gt;"",E23*F23,"")</f>
        <v>0</v>
      </c>
    </row>
    <row r="24" spans="1:7" ht="15.6" customHeight="1" x14ac:dyDescent="0.3">
      <c r="A24" s="216"/>
      <c r="B24" s="79"/>
      <c r="C24" s="72" t="s">
        <v>192</v>
      </c>
      <c r="D24" s="159" t="s">
        <v>22</v>
      </c>
      <c r="E24" s="69"/>
      <c r="F24" s="71"/>
      <c r="G24" s="71">
        <f t="shared" si="1"/>
        <v>0</v>
      </c>
    </row>
    <row r="25" spans="1:7" ht="15.6" customHeight="1" x14ac:dyDescent="0.3">
      <c r="A25" s="216"/>
      <c r="B25" s="79"/>
      <c r="C25" s="72" t="s">
        <v>193</v>
      </c>
      <c r="D25" s="159" t="s">
        <v>22</v>
      </c>
      <c r="E25" s="69"/>
      <c r="F25" s="71"/>
      <c r="G25" s="71">
        <f t="shared" si="1"/>
        <v>0</v>
      </c>
    </row>
    <row r="26" spans="1:7" ht="15.6" customHeight="1" x14ac:dyDescent="0.3">
      <c r="A26" s="216"/>
      <c r="B26" s="79"/>
      <c r="C26" s="72" t="s">
        <v>194</v>
      </c>
      <c r="D26" s="159" t="s">
        <v>22</v>
      </c>
      <c r="E26" s="69"/>
      <c r="F26" s="71"/>
      <c r="G26" s="71">
        <f t="shared" si="1"/>
        <v>0</v>
      </c>
    </row>
    <row r="27" spans="1:7" ht="15.6" customHeight="1" x14ac:dyDescent="0.3">
      <c r="A27" s="216"/>
      <c r="B27" s="79"/>
      <c r="C27" s="72" t="s">
        <v>195</v>
      </c>
      <c r="D27" s="159" t="s">
        <v>22</v>
      </c>
      <c r="E27" s="69"/>
      <c r="F27" s="71"/>
      <c r="G27" s="71">
        <f t="shared" si="1"/>
        <v>0</v>
      </c>
    </row>
    <row r="28" spans="1:7" ht="15.6" customHeight="1" x14ac:dyDescent="0.3">
      <c r="A28" s="216"/>
      <c r="B28" s="79"/>
      <c r="C28" s="72" t="s">
        <v>199</v>
      </c>
      <c r="D28" s="159" t="s">
        <v>22</v>
      </c>
      <c r="E28" s="69"/>
      <c r="F28" s="71"/>
      <c r="G28" s="71">
        <f t="shared" ref="G28" si="2">IF(D28&lt;&gt;"",E28*F28,"")</f>
        <v>0</v>
      </c>
    </row>
    <row r="29" spans="1:7" ht="15.6" customHeight="1" x14ac:dyDescent="0.3">
      <c r="A29" s="216"/>
      <c r="B29" s="123"/>
      <c r="C29" s="72" t="s">
        <v>228</v>
      </c>
      <c r="D29" s="159" t="s">
        <v>22</v>
      </c>
      <c r="E29" s="69"/>
      <c r="F29" s="71"/>
      <c r="G29" s="71">
        <f t="shared" ref="G29" si="3">IF(D29&lt;&gt;"",E29*F29,"")</f>
        <v>0</v>
      </c>
    </row>
    <row r="30" spans="1:7" ht="15.6" customHeight="1" x14ac:dyDescent="0.3">
      <c r="A30" s="216"/>
      <c r="B30" s="79"/>
      <c r="C30" s="72"/>
      <c r="D30" s="159"/>
      <c r="E30" s="69"/>
      <c r="F30" s="71"/>
      <c r="G30" s="71"/>
    </row>
    <row r="31" spans="1:7" ht="15.6" customHeight="1" x14ac:dyDescent="0.3">
      <c r="A31" s="216"/>
      <c r="B31" s="79"/>
      <c r="C31" s="72"/>
      <c r="D31" s="159"/>
      <c r="E31" s="69"/>
      <c r="F31" s="150" t="s">
        <v>152</v>
      </c>
      <c r="G31" s="71">
        <f>SUM(G23:G28)</f>
        <v>0</v>
      </c>
    </row>
    <row r="32" spans="1:7" ht="15.6" customHeight="1" x14ac:dyDescent="0.3">
      <c r="A32" s="216"/>
      <c r="B32" s="31"/>
      <c r="C32" s="80"/>
      <c r="D32" s="30"/>
      <c r="E32" s="30"/>
      <c r="F32" s="60"/>
      <c r="G32" s="60"/>
    </row>
    <row r="33" spans="1:7" ht="15.6" customHeight="1" x14ac:dyDescent="0.3">
      <c r="A33" s="216"/>
      <c r="B33" s="112" t="s">
        <v>82</v>
      </c>
      <c r="C33" s="90" t="s">
        <v>153</v>
      </c>
      <c r="D33" s="30"/>
      <c r="E33" s="30"/>
      <c r="F33" s="60"/>
      <c r="G33" s="60"/>
    </row>
    <row r="34" spans="1:7" ht="15.6" customHeight="1" x14ac:dyDescent="0.3">
      <c r="A34" s="216"/>
      <c r="B34" s="31"/>
      <c r="C34" s="80"/>
      <c r="D34" s="30"/>
      <c r="E34" s="30"/>
      <c r="F34" s="60"/>
      <c r="G34" s="60"/>
    </row>
    <row r="35" spans="1:7" ht="15.6" customHeight="1" x14ac:dyDescent="0.3">
      <c r="A35" s="216"/>
      <c r="B35" s="32"/>
      <c r="C35" s="62" t="s">
        <v>21</v>
      </c>
      <c r="D35" s="159" t="s">
        <v>22</v>
      </c>
      <c r="E35" s="69"/>
      <c r="F35" s="71"/>
      <c r="G35" s="71">
        <f t="shared" ref="G35:G49" si="4">IF(D35&lt;&gt;"",E35*F35,"")</f>
        <v>0</v>
      </c>
    </row>
    <row r="36" spans="1:7" ht="15.6" customHeight="1" x14ac:dyDescent="0.3">
      <c r="A36" s="216"/>
      <c r="B36" s="73"/>
      <c r="C36" s="91" t="s">
        <v>136</v>
      </c>
      <c r="D36" s="159"/>
      <c r="E36" s="70"/>
      <c r="F36" s="71"/>
      <c r="G36" s="71" t="str">
        <f t="shared" si="4"/>
        <v/>
      </c>
    </row>
    <row r="37" spans="1:7" ht="15.6" customHeight="1" x14ac:dyDescent="0.3">
      <c r="A37" s="216"/>
      <c r="B37" s="73"/>
      <c r="C37" s="91" t="s">
        <v>23</v>
      </c>
      <c r="D37" s="159"/>
      <c r="E37" s="70"/>
      <c r="F37" s="71"/>
      <c r="G37" s="71" t="str">
        <f t="shared" si="4"/>
        <v/>
      </c>
    </row>
    <row r="38" spans="1:7" ht="15.6" customHeight="1" x14ac:dyDescent="0.3">
      <c r="A38" s="216"/>
      <c r="B38" s="73"/>
      <c r="C38" s="91" t="s">
        <v>24</v>
      </c>
      <c r="D38" s="159"/>
      <c r="E38" s="70"/>
      <c r="F38" s="71"/>
      <c r="G38" s="71" t="str">
        <f t="shared" si="4"/>
        <v/>
      </c>
    </row>
    <row r="39" spans="1:7" ht="15.6" customHeight="1" x14ac:dyDescent="0.3">
      <c r="A39" s="216"/>
      <c r="B39" s="73"/>
      <c r="C39" s="91"/>
      <c r="D39" s="159"/>
      <c r="E39" s="70"/>
      <c r="F39" s="71"/>
      <c r="G39" s="71" t="str">
        <f t="shared" si="4"/>
        <v/>
      </c>
    </row>
    <row r="40" spans="1:7" ht="15.6" customHeight="1" x14ac:dyDescent="0.3">
      <c r="A40" s="216"/>
      <c r="B40" s="32"/>
      <c r="C40" s="92" t="s">
        <v>137</v>
      </c>
      <c r="D40" s="159" t="s">
        <v>22</v>
      </c>
      <c r="E40" s="69"/>
      <c r="F40" s="71"/>
      <c r="G40" s="71">
        <f t="shared" si="4"/>
        <v>0</v>
      </c>
    </row>
    <row r="41" spans="1:7" ht="15.6" customHeight="1" x14ac:dyDescent="0.3">
      <c r="A41" s="216"/>
      <c r="B41" s="73"/>
      <c r="C41" s="91" t="s">
        <v>138</v>
      </c>
      <c r="D41" s="159"/>
      <c r="E41" s="70"/>
      <c r="F41" s="71"/>
      <c r="G41" s="71" t="str">
        <f t="shared" si="4"/>
        <v/>
      </c>
    </row>
    <row r="42" spans="1:7" ht="15.6" customHeight="1" x14ac:dyDescent="0.3">
      <c r="A42" s="216"/>
      <c r="B42" s="73"/>
      <c r="C42" s="91" t="s">
        <v>55</v>
      </c>
      <c r="D42" s="159"/>
      <c r="E42" s="70"/>
      <c r="F42" s="71"/>
      <c r="G42" s="71" t="str">
        <f t="shared" si="4"/>
        <v/>
      </c>
    </row>
    <row r="43" spans="1:7" ht="15.6" customHeight="1" x14ac:dyDescent="0.3">
      <c r="A43" s="216"/>
      <c r="B43" s="73"/>
      <c r="C43" s="91" t="s">
        <v>56</v>
      </c>
      <c r="D43" s="159"/>
      <c r="E43" s="70"/>
      <c r="F43" s="71"/>
      <c r="G43" s="71" t="str">
        <f t="shared" si="4"/>
        <v/>
      </c>
    </row>
    <row r="44" spans="1:7" ht="15.6" customHeight="1" x14ac:dyDescent="0.3">
      <c r="A44" s="216"/>
      <c r="B44" s="73"/>
      <c r="C44" s="91"/>
      <c r="D44" s="159"/>
      <c r="E44" s="70"/>
      <c r="F44" s="71"/>
      <c r="G44" s="71" t="str">
        <f t="shared" si="4"/>
        <v/>
      </c>
    </row>
    <row r="45" spans="1:7" ht="15.6" customHeight="1" x14ac:dyDescent="0.3">
      <c r="A45" s="216"/>
      <c r="B45" s="32"/>
      <c r="C45" s="92" t="s">
        <v>137</v>
      </c>
      <c r="D45" s="159" t="s">
        <v>22</v>
      </c>
      <c r="E45" s="69"/>
      <c r="F45" s="71"/>
      <c r="G45" s="71">
        <f t="shared" si="4"/>
        <v>0</v>
      </c>
    </row>
    <row r="46" spans="1:7" ht="15.6" customHeight="1" x14ac:dyDescent="0.3">
      <c r="A46" s="216"/>
      <c r="B46" s="73"/>
      <c r="C46" s="91" t="s">
        <v>139</v>
      </c>
      <c r="D46" s="159"/>
      <c r="E46" s="70"/>
      <c r="F46" s="71"/>
      <c r="G46" s="71" t="str">
        <f t="shared" si="4"/>
        <v/>
      </c>
    </row>
    <row r="47" spans="1:7" ht="15.6" customHeight="1" x14ac:dyDescent="0.3">
      <c r="A47" s="216"/>
      <c r="B47" s="73"/>
      <c r="C47" s="91" t="s">
        <v>55</v>
      </c>
      <c r="D47" s="159"/>
      <c r="E47" s="70"/>
      <c r="F47" s="71"/>
      <c r="G47" s="71" t="str">
        <f t="shared" si="4"/>
        <v/>
      </c>
    </row>
    <row r="48" spans="1:7" ht="15.6" customHeight="1" x14ac:dyDescent="0.3">
      <c r="A48" s="216"/>
      <c r="B48" s="73"/>
      <c r="C48" s="91" t="s">
        <v>56</v>
      </c>
      <c r="D48" s="159"/>
      <c r="E48" s="70"/>
      <c r="F48" s="71"/>
      <c r="G48" s="71" t="str">
        <f t="shared" si="4"/>
        <v/>
      </c>
    </row>
    <row r="49" spans="1:7" ht="15.6" customHeight="1" x14ac:dyDescent="0.3">
      <c r="A49" s="216"/>
      <c r="B49" s="73"/>
      <c r="C49" s="91"/>
      <c r="D49" s="159"/>
      <c r="E49" s="70"/>
      <c r="F49" s="71"/>
      <c r="G49" s="71" t="str">
        <f t="shared" si="4"/>
        <v/>
      </c>
    </row>
    <row r="50" spans="1:7" ht="15.6" customHeight="1" x14ac:dyDescent="0.3">
      <c r="A50" s="216"/>
      <c r="B50" s="32"/>
      <c r="C50" s="62" t="s">
        <v>154</v>
      </c>
      <c r="D50" s="159" t="s">
        <v>15</v>
      </c>
      <c r="E50" s="69"/>
      <c r="F50" s="71"/>
      <c r="G50" s="71">
        <f t="shared" ref="G50:G55" si="5">IF(D50&lt;&gt;"",E50*F50,"")</f>
        <v>0</v>
      </c>
    </row>
    <row r="51" spans="1:7" ht="15.6" customHeight="1" x14ac:dyDescent="0.3">
      <c r="A51" s="216">
        <v>4</v>
      </c>
      <c r="B51" s="99"/>
      <c r="C51" s="93" t="s">
        <v>155</v>
      </c>
      <c r="D51" s="159" t="s">
        <v>15</v>
      </c>
      <c r="E51" s="69"/>
      <c r="F51" s="61"/>
      <c r="G51" s="71">
        <f t="shared" si="5"/>
        <v>0</v>
      </c>
    </row>
    <row r="52" spans="1:7" ht="15.6" customHeight="1" x14ac:dyDescent="0.3">
      <c r="A52" s="216"/>
      <c r="B52" s="99"/>
      <c r="C52" s="93" t="s">
        <v>156</v>
      </c>
      <c r="D52" s="159" t="s">
        <v>15</v>
      </c>
      <c r="E52" s="69"/>
      <c r="F52" s="61"/>
      <c r="G52" s="71">
        <f t="shared" si="5"/>
        <v>0</v>
      </c>
    </row>
    <row r="53" spans="1:7" ht="30" customHeight="1" x14ac:dyDescent="0.3">
      <c r="A53" s="216"/>
      <c r="B53" s="99"/>
      <c r="C53" s="93" t="s">
        <v>229</v>
      </c>
      <c r="D53" s="159" t="s">
        <v>15</v>
      </c>
      <c r="E53" s="85"/>
      <c r="F53" s="61"/>
      <c r="G53" s="71">
        <f t="shared" si="5"/>
        <v>0</v>
      </c>
    </row>
    <row r="54" spans="1:7" ht="28.05" customHeight="1" x14ac:dyDescent="0.3">
      <c r="A54" s="216"/>
      <c r="B54" s="99"/>
      <c r="C54" s="93" t="s">
        <v>230</v>
      </c>
      <c r="D54" s="159" t="s">
        <v>15</v>
      </c>
      <c r="E54" s="85"/>
      <c r="F54" s="61"/>
      <c r="G54" s="71">
        <f t="shared" si="5"/>
        <v>0</v>
      </c>
    </row>
    <row r="55" spans="1:7" ht="15.6" customHeight="1" x14ac:dyDescent="0.3">
      <c r="A55" s="216"/>
      <c r="B55" s="99"/>
      <c r="C55" s="93" t="s">
        <v>157</v>
      </c>
      <c r="D55" s="159" t="s">
        <v>15</v>
      </c>
      <c r="E55" s="69"/>
      <c r="F55" s="61"/>
      <c r="G55" s="71">
        <f t="shared" si="5"/>
        <v>0</v>
      </c>
    </row>
    <row r="56" spans="1:7" ht="15.6" customHeight="1" x14ac:dyDescent="0.3">
      <c r="A56" s="216"/>
      <c r="B56" s="99"/>
      <c r="C56" s="93"/>
      <c r="D56" s="159"/>
      <c r="E56" s="69"/>
      <c r="F56" s="61"/>
      <c r="G56" s="71"/>
    </row>
    <row r="57" spans="1:7" ht="33" customHeight="1" x14ac:dyDescent="0.3">
      <c r="A57" s="216"/>
      <c r="B57" s="99"/>
      <c r="C57" s="93" t="s">
        <v>131</v>
      </c>
      <c r="D57" s="160" t="s">
        <v>15</v>
      </c>
      <c r="E57" s="70"/>
      <c r="F57" s="71"/>
      <c r="G57" s="124">
        <f t="shared" ref="G57" si="6">IF(D57&lt;&gt;"",E57*F57,"")</f>
        <v>0</v>
      </c>
    </row>
    <row r="58" spans="1:7" ht="18.45" customHeight="1" x14ac:dyDescent="0.3">
      <c r="A58" s="216"/>
      <c r="B58" s="99"/>
      <c r="C58" s="93"/>
      <c r="D58" s="159"/>
      <c r="E58" s="70"/>
      <c r="F58" s="71"/>
      <c r="G58" s="71"/>
    </row>
    <row r="59" spans="1:7" ht="17.55" customHeight="1" x14ac:dyDescent="0.3">
      <c r="A59" s="216"/>
      <c r="B59" s="99"/>
      <c r="C59" s="93"/>
      <c r="D59" s="159"/>
      <c r="E59" s="69"/>
      <c r="F59" s="149" t="s">
        <v>109</v>
      </c>
      <c r="G59" s="71">
        <f>SUM(G35:G57)</f>
        <v>0</v>
      </c>
    </row>
    <row r="60" spans="1:7" ht="15.6" customHeight="1" x14ac:dyDescent="0.3">
      <c r="A60" s="216"/>
      <c r="B60" s="99"/>
      <c r="C60" s="94"/>
      <c r="D60" s="30"/>
      <c r="E60" s="30"/>
      <c r="F60" s="61"/>
      <c r="G60" s="61"/>
    </row>
    <row r="61" spans="1:7" ht="15.6" customHeight="1" x14ac:dyDescent="0.3">
      <c r="A61" s="216"/>
      <c r="B61" s="112" t="s">
        <v>213</v>
      </c>
      <c r="C61" s="95" t="s">
        <v>174</v>
      </c>
      <c r="D61" s="161"/>
      <c r="E61" s="64"/>
      <c r="F61" s="82"/>
      <c r="G61" s="60">
        <f>SUM(G35:G50)</f>
        <v>0</v>
      </c>
    </row>
    <row r="62" spans="1:7" ht="15.6" customHeight="1" x14ac:dyDescent="0.3">
      <c r="A62" s="216"/>
      <c r="B62" s="73"/>
      <c r="C62" s="91"/>
      <c r="D62" s="159"/>
      <c r="E62" s="69"/>
      <c r="F62" s="71"/>
      <c r="G62" s="71" t="str">
        <f t="shared" ref="G62" si="7">IF(D62&lt;&gt;"",E62*F62,"")</f>
        <v/>
      </c>
    </row>
    <row r="63" spans="1:7" ht="15.6" customHeight="1" x14ac:dyDescent="0.3">
      <c r="A63" s="216"/>
      <c r="B63" s="32"/>
      <c r="C63" s="62" t="s">
        <v>25</v>
      </c>
      <c r="D63" s="159"/>
      <c r="E63" s="69"/>
      <c r="F63" s="71"/>
      <c r="G63" s="71"/>
    </row>
    <row r="64" spans="1:7" ht="15.6" customHeight="1" x14ac:dyDescent="0.3">
      <c r="A64" s="216"/>
      <c r="B64" s="73"/>
      <c r="C64" s="91"/>
      <c r="D64" s="159"/>
      <c r="E64" s="69"/>
      <c r="F64" s="71"/>
      <c r="G64" s="71"/>
    </row>
    <row r="65" spans="1:7" ht="26.4" x14ac:dyDescent="0.3">
      <c r="A65" s="216"/>
      <c r="B65" s="73"/>
      <c r="C65" s="96" t="s">
        <v>160</v>
      </c>
      <c r="D65" s="159" t="s">
        <v>22</v>
      </c>
      <c r="E65" s="69"/>
      <c r="F65" s="71"/>
      <c r="G65" s="71">
        <f>IF(D65&lt;&gt;"",F65*E65,"")</f>
        <v>0</v>
      </c>
    </row>
    <row r="66" spans="1:7" ht="26.4" x14ac:dyDescent="0.3">
      <c r="A66" s="216"/>
      <c r="B66" s="73"/>
      <c r="C66" s="96" t="s">
        <v>161</v>
      </c>
      <c r="D66" s="159" t="s">
        <v>22</v>
      </c>
      <c r="E66" s="78"/>
      <c r="F66" s="71"/>
      <c r="G66" s="71">
        <f>IF(D66&lt;&gt;"",F66*E66,"")</f>
        <v>0</v>
      </c>
    </row>
    <row r="67" spans="1:7" ht="15.6" customHeight="1" x14ac:dyDescent="0.3">
      <c r="A67" s="216"/>
      <c r="B67" s="73"/>
      <c r="C67" s="91"/>
      <c r="D67" s="159"/>
      <c r="E67" s="69"/>
      <c r="F67" s="71"/>
      <c r="G67" s="71"/>
    </row>
    <row r="68" spans="1:7" ht="15.6" customHeight="1" x14ac:dyDescent="0.3">
      <c r="A68" s="216"/>
      <c r="B68" s="32"/>
      <c r="C68" s="97" t="s">
        <v>159</v>
      </c>
      <c r="D68" s="159" t="s">
        <v>22</v>
      </c>
      <c r="E68" s="69"/>
      <c r="F68" s="71"/>
      <c r="G68" s="71">
        <f t="shared" ref="G68:G71" si="8">IF(D68&lt;&gt;"",E68*F68,"")</f>
        <v>0</v>
      </c>
    </row>
    <row r="69" spans="1:7" ht="15.6" customHeight="1" x14ac:dyDescent="0.3">
      <c r="A69" s="216"/>
      <c r="B69" s="73"/>
      <c r="C69" s="91" t="s">
        <v>158</v>
      </c>
      <c r="D69" s="159"/>
      <c r="E69" s="69"/>
      <c r="F69" s="71"/>
      <c r="G69" s="71" t="str">
        <f t="shared" si="8"/>
        <v/>
      </c>
    </row>
    <row r="70" spans="1:7" ht="15.6" customHeight="1" x14ac:dyDescent="0.3">
      <c r="A70" s="216"/>
      <c r="B70" s="73"/>
      <c r="C70" s="91" t="s">
        <v>55</v>
      </c>
      <c r="D70" s="159"/>
      <c r="E70" s="69"/>
      <c r="F70" s="71"/>
      <c r="G70" s="71" t="str">
        <f t="shared" si="8"/>
        <v/>
      </c>
    </row>
    <row r="71" spans="1:7" ht="15.6" customHeight="1" x14ac:dyDescent="0.3">
      <c r="A71" s="216"/>
      <c r="B71" s="73"/>
      <c r="C71" s="91" t="s">
        <v>56</v>
      </c>
      <c r="D71" s="159"/>
      <c r="E71" s="69"/>
      <c r="F71" s="71"/>
      <c r="G71" s="71" t="str">
        <f t="shared" si="8"/>
        <v/>
      </c>
    </row>
    <row r="72" spans="1:7" ht="15.6" customHeight="1" x14ac:dyDescent="0.3">
      <c r="A72" s="216"/>
      <c r="B72" s="73"/>
      <c r="C72" s="91"/>
      <c r="D72" s="159"/>
      <c r="E72" s="69"/>
      <c r="F72" s="71"/>
      <c r="G72" s="71"/>
    </row>
    <row r="73" spans="1:7" ht="26.55" customHeight="1" x14ac:dyDescent="0.3">
      <c r="A73" s="216"/>
      <c r="B73" s="73"/>
      <c r="C73" s="96" t="s">
        <v>225</v>
      </c>
      <c r="D73" s="159" t="s">
        <v>22</v>
      </c>
      <c r="E73" s="69"/>
      <c r="F73" s="71"/>
      <c r="G73" s="71">
        <f t="shared" ref="G73:G75" si="9">IF(D73&lt;&gt;"",E73*F73,"")</f>
        <v>0</v>
      </c>
    </row>
    <row r="74" spans="1:7" ht="15.6" customHeight="1" x14ac:dyDescent="0.3">
      <c r="A74" s="216"/>
      <c r="B74" s="73"/>
      <c r="C74" s="91"/>
      <c r="D74" s="159"/>
      <c r="E74" s="69"/>
      <c r="F74" s="71"/>
      <c r="G74" s="71" t="str">
        <f t="shared" si="9"/>
        <v/>
      </c>
    </row>
    <row r="75" spans="1:7" ht="15.6" customHeight="1" x14ac:dyDescent="0.3">
      <c r="A75" s="216"/>
      <c r="B75" s="73"/>
      <c r="C75" s="91" t="s">
        <v>163</v>
      </c>
      <c r="D75" s="159"/>
      <c r="E75" s="69"/>
      <c r="F75" s="71"/>
      <c r="G75" s="71" t="str">
        <f t="shared" si="9"/>
        <v/>
      </c>
    </row>
    <row r="76" spans="1:7" ht="15.6" customHeight="1" x14ac:dyDescent="0.3">
      <c r="A76" s="216"/>
      <c r="B76" s="73"/>
      <c r="C76" s="91" t="s">
        <v>39</v>
      </c>
      <c r="D76" s="159" t="s">
        <v>22</v>
      </c>
      <c r="E76" s="69"/>
      <c r="F76" s="71"/>
      <c r="G76" s="71">
        <f t="shared" ref="G76" si="10">IF(D76&lt;&gt;"",E76*F76,"")</f>
        <v>0</v>
      </c>
    </row>
    <row r="77" spans="1:7" ht="15.6" customHeight="1" x14ac:dyDescent="0.3">
      <c r="A77" s="216"/>
      <c r="B77" s="73"/>
      <c r="C77" s="91"/>
      <c r="D77" s="159"/>
      <c r="E77" s="69"/>
      <c r="F77" s="71"/>
      <c r="G77" s="71"/>
    </row>
    <row r="78" spans="1:7" ht="15.6" customHeight="1" x14ac:dyDescent="0.3">
      <c r="A78" s="216"/>
      <c r="B78" s="73"/>
      <c r="C78" s="91"/>
      <c r="D78" s="159"/>
      <c r="E78" s="69"/>
      <c r="F78" s="71"/>
      <c r="G78" s="71"/>
    </row>
    <row r="79" spans="1:7" ht="15.6" customHeight="1" x14ac:dyDescent="0.3">
      <c r="A79" s="216"/>
      <c r="B79" s="73"/>
      <c r="C79" s="62" t="s">
        <v>198</v>
      </c>
      <c r="D79" s="159"/>
      <c r="E79" s="69"/>
      <c r="F79" s="71"/>
      <c r="G79" s="71"/>
    </row>
    <row r="80" spans="1:7" ht="15.6" customHeight="1" x14ac:dyDescent="0.3">
      <c r="A80" s="216"/>
      <c r="B80" s="73"/>
      <c r="C80" s="91"/>
      <c r="D80" s="159"/>
      <c r="E80" s="69"/>
      <c r="F80" s="71"/>
      <c r="G80" s="71"/>
    </row>
    <row r="81" spans="1:7" ht="28.05" customHeight="1" x14ac:dyDescent="0.3">
      <c r="A81" s="216"/>
      <c r="B81" s="73"/>
      <c r="C81" s="96" t="s">
        <v>161</v>
      </c>
      <c r="D81" s="160" t="s">
        <v>22</v>
      </c>
      <c r="E81" s="85"/>
      <c r="F81" s="86"/>
      <c r="G81" s="86">
        <f>IF(D81&lt;&gt;"",E81*F81,"")</f>
        <v>0</v>
      </c>
    </row>
    <row r="82" spans="1:7" ht="15.6" customHeight="1" x14ac:dyDescent="0.3">
      <c r="A82" s="216"/>
      <c r="B82" s="73"/>
      <c r="C82" s="91"/>
      <c r="D82" s="159"/>
      <c r="E82" s="69"/>
      <c r="F82" s="71"/>
      <c r="G82" s="71"/>
    </row>
    <row r="83" spans="1:7" ht="15.6" customHeight="1" x14ac:dyDescent="0.3">
      <c r="A83" s="216"/>
      <c r="B83" s="73"/>
      <c r="C83" s="91" t="s">
        <v>163</v>
      </c>
      <c r="D83" s="159"/>
      <c r="E83" s="69"/>
      <c r="F83" s="71"/>
      <c r="G83" s="71" t="str">
        <f t="shared" ref="G83:G84" si="11">IF(D83&lt;&gt;"",E83*F83,"")</f>
        <v/>
      </c>
    </row>
    <row r="84" spans="1:7" ht="15.6" customHeight="1" x14ac:dyDescent="0.3">
      <c r="A84" s="216"/>
      <c r="B84" s="73"/>
      <c r="C84" s="91" t="s">
        <v>39</v>
      </c>
      <c r="D84" s="159" t="s">
        <v>22</v>
      </c>
      <c r="E84" s="69"/>
      <c r="F84" s="71"/>
      <c r="G84" s="71">
        <f t="shared" si="11"/>
        <v>0</v>
      </c>
    </row>
    <row r="85" spans="1:7" ht="15.6" customHeight="1" x14ac:dyDescent="0.3">
      <c r="A85" s="216"/>
      <c r="B85" s="73"/>
      <c r="C85" s="91"/>
      <c r="D85" s="159"/>
      <c r="E85" s="69"/>
      <c r="F85" s="71"/>
      <c r="G85" s="71"/>
    </row>
    <row r="86" spans="1:7" ht="15.6" customHeight="1" x14ac:dyDescent="0.3">
      <c r="A86" s="216"/>
      <c r="B86" s="73"/>
      <c r="C86" s="91"/>
      <c r="D86" s="159"/>
      <c r="E86" s="69"/>
      <c r="F86" s="71"/>
      <c r="G86" s="71"/>
    </row>
    <row r="87" spans="1:7" ht="15.6" customHeight="1" x14ac:dyDescent="0.3">
      <c r="A87" s="216"/>
      <c r="B87" s="32"/>
      <c r="C87" s="62" t="s">
        <v>162</v>
      </c>
      <c r="D87" s="159"/>
      <c r="E87" s="69"/>
      <c r="F87" s="71"/>
      <c r="G87" s="71" t="str">
        <f t="shared" ref="G87:G100" si="12">IF(D87&lt;&gt;"",E87*F87,"")</f>
        <v/>
      </c>
    </row>
    <row r="88" spans="1:7" ht="15.6" customHeight="1" x14ac:dyDescent="0.3">
      <c r="A88" s="216"/>
      <c r="B88" s="73"/>
      <c r="C88" s="98"/>
      <c r="D88" s="159"/>
      <c r="E88" s="69"/>
      <c r="F88" s="71"/>
      <c r="G88" s="71"/>
    </row>
    <row r="89" spans="1:7" ht="15.6" customHeight="1" x14ac:dyDescent="0.3">
      <c r="A89" s="216"/>
      <c r="B89" s="32"/>
      <c r="C89" s="97" t="s">
        <v>43</v>
      </c>
      <c r="D89" s="159" t="s">
        <v>22</v>
      </c>
      <c r="E89" s="78"/>
      <c r="F89" s="71"/>
      <c r="G89" s="71">
        <f t="shared" si="12"/>
        <v>0</v>
      </c>
    </row>
    <row r="90" spans="1:7" ht="15.6" customHeight="1" x14ac:dyDescent="0.3">
      <c r="A90" s="216"/>
      <c r="B90" s="73"/>
      <c r="C90" s="91" t="s">
        <v>164</v>
      </c>
      <c r="D90" s="159"/>
      <c r="E90" s="69"/>
      <c r="F90" s="71"/>
      <c r="G90" s="71" t="str">
        <f t="shared" si="12"/>
        <v/>
      </c>
    </row>
    <row r="91" spans="1:7" ht="15.6" customHeight="1" x14ac:dyDescent="0.3">
      <c r="A91" s="216"/>
      <c r="B91" s="73"/>
      <c r="C91" s="91" t="s">
        <v>23</v>
      </c>
      <c r="D91" s="159"/>
      <c r="E91" s="69"/>
      <c r="F91" s="71"/>
      <c r="G91" s="71" t="str">
        <f t="shared" si="12"/>
        <v/>
      </c>
    </row>
    <row r="92" spans="1:7" ht="15.6" customHeight="1" x14ac:dyDescent="0.3">
      <c r="A92" s="216"/>
      <c r="B92" s="73"/>
      <c r="C92" s="91" t="s">
        <v>57</v>
      </c>
      <c r="D92" s="159"/>
      <c r="E92" s="69"/>
      <c r="F92" s="71"/>
      <c r="G92" s="71" t="str">
        <f t="shared" si="12"/>
        <v/>
      </c>
    </row>
    <row r="93" spans="1:7" ht="15.6" customHeight="1" x14ac:dyDescent="0.3">
      <c r="A93" s="216"/>
      <c r="B93" s="73"/>
      <c r="C93" s="91" t="s">
        <v>30</v>
      </c>
      <c r="D93" s="159"/>
      <c r="E93" s="69"/>
      <c r="F93" s="71"/>
      <c r="G93" s="71" t="str">
        <f t="shared" si="12"/>
        <v/>
      </c>
    </row>
    <row r="94" spans="1:7" ht="15.6" customHeight="1" x14ac:dyDescent="0.3">
      <c r="A94" s="216"/>
      <c r="B94" s="73"/>
      <c r="C94" s="91" t="s">
        <v>27</v>
      </c>
      <c r="D94" s="159" t="s">
        <v>22</v>
      </c>
      <c r="E94" s="78"/>
      <c r="F94" s="71"/>
      <c r="G94" s="71">
        <f t="shared" si="12"/>
        <v>0</v>
      </c>
    </row>
    <row r="95" spans="1:7" ht="15.6" customHeight="1" x14ac:dyDescent="0.3">
      <c r="A95" s="216"/>
      <c r="B95" s="73"/>
      <c r="C95" s="91" t="s">
        <v>31</v>
      </c>
      <c r="D95" s="159" t="s">
        <v>22</v>
      </c>
      <c r="E95" s="78"/>
      <c r="F95" s="71"/>
      <c r="G95" s="71">
        <f t="shared" si="12"/>
        <v>0</v>
      </c>
    </row>
    <row r="96" spans="1:7" ht="26.4" x14ac:dyDescent="0.3">
      <c r="A96" s="192">
        <v>4</v>
      </c>
      <c r="B96" s="73"/>
      <c r="C96" s="96" t="s">
        <v>168</v>
      </c>
      <c r="D96" s="159" t="s">
        <v>15</v>
      </c>
      <c r="E96" s="78"/>
      <c r="F96" s="71"/>
      <c r="G96" s="71">
        <f t="shared" si="12"/>
        <v>0</v>
      </c>
    </row>
    <row r="97" spans="1:7" ht="15.6" customHeight="1" x14ac:dyDescent="0.3">
      <c r="A97" s="192"/>
      <c r="B97" s="73"/>
      <c r="C97" s="91" t="s">
        <v>32</v>
      </c>
      <c r="D97" s="159" t="s">
        <v>22</v>
      </c>
      <c r="E97" s="78"/>
      <c r="F97" s="71"/>
      <c r="G97" s="71">
        <f t="shared" si="12"/>
        <v>0</v>
      </c>
    </row>
    <row r="98" spans="1:7" ht="15.6" customHeight="1" x14ac:dyDescent="0.3">
      <c r="A98" s="192"/>
      <c r="B98" s="73"/>
      <c r="C98" s="91" t="s">
        <v>33</v>
      </c>
      <c r="D98" s="159" t="s">
        <v>22</v>
      </c>
      <c r="E98" s="78"/>
      <c r="F98" s="71"/>
      <c r="G98" s="71">
        <f t="shared" si="12"/>
        <v>0</v>
      </c>
    </row>
    <row r="99" spans="1:7" ht="15.6" customHeight="1" x14ac:dyDescent="0.3">
      <c r="A99" s="192"/>
      <c r="B99" s="73"/>
      <c r="C99" s="91" t="s">
        <v>29</v>
      </c>
      <c r="D99" s="159" t="s">
        <v>15</v>
      </c>
      <c r="E99" s="78"/>
      <c r="F99" s="71"/>
      <c r="G99" s="71">
        <f t="shared" si="12"/>
        <v>0</v>
      </c>
    </row>
    <row r="100" spans="1:7" ht="15.6" customHeight="1" x14ac:dyDescent="0.3">
      <c r="A100" s="192"/>
      <c r="B100" s="73"/>
      <c r="C100" s="91" t="s">
        <v>28</v>
      </c>
      <c r="D100" s="159" t="s">
        <v>22</v>
      </c>
      <c r="E100" s="78"/>
      <c r="F100" s="71"/>
      <c r="G100" s="71">
        <f t="shared" si="12"/>
        <v>0</v>
      </c>
    </row>
    <row r="101" spans="1:7" ht="15.6" customHeight="1" x14ac:dyDescent="0.3">
      <c r="A101" s="192"/>
      <c r="B101" s="73"/>
      <c r="C101" s="91"/>
      <c r="D101" s="159"/>
      <c r="E101" s="78"/>
      <c r="F101" s="71"/>
      <c r="G101" s="71"/>
    </row>
    <row r="102" spans="1:7" ht="29.55" customHeight="1" x14ac:dyDescent="0.3">
      <c r="A102" s="192"/>
      <c r="B102" s="73"/>
      <c r="C102" s="96" t="s">
        <v>227</v>
      </c>
      <c r="D102" s="160" t="s">
        <v>22</v>
      </c>
      <c r="E102" s="85"/>
      <c r="F102" s="124"/>
      <c r="G102" s="124">
        <f t="shared" ref="G102" si="13">IF(D102&lt;&gt;"",E102*F102,"")</f>
        <v>0</v>
      </c>
    </row>
    <row r="103" spans="1:7" ht="15.6" customHeight="1" x14ac:dyDescent="0.3">
      <c r="A103" s="192"/>
      <c r="B103" s="73"/>
      <c r="C103" s="91"/>
      <c r="D103" s="159"/>
      <c r="E103" s="78"/>
      <c r="F103" s="71"/>
      <c r="G103" s="71"/>
    </row>
    <row r="104" spans="1:7" ht="15.6" customHeight="1" x14ac:dyDescent="0.3">
      <c r="A104" s="192"/>
      <c r="B104" s="32"/>
      <c r="C104" s="97" t="s">
        <v>34</v>
      </c>
      <c r="D104" s="159"/>
      <c r="E104" s="78"/>
      <c r="F104" s="71"/>
      <c r="G104" s="71" t="str">
        <f t="shared" ref="G104:G106" si="14">IF(D104&lt;&gt;"",E104*F104,"")</f>
        <v/>
      </c>
    </row>
    <row r="105" spans="1:7" ht="15.6" customHeight="1" x14ac:dyDescent="0.3">
      <c r="A105" s="192"/>
      <c r="B105" s="73"/>
      <c r="C105" s="91" t="s">
        <v>182</v>
      </c>
      <c r="D105" s="159" t="s">
        <v>36</v>
      </c>
      <c r="E105" s="78"/>
      <c r="F105" s="71"/>
      <c r="G105" s="71">
        <f t="shared" si="14"/>
        <v>0</v>
      </c>
    </row>
    <row r="106" spans="1:7" ht="15.6" customHeight="1" x14ac:dyDescent="0.3">
      <c r="A106" s="192"/>
      <c r="B106" s="73"/>
      <c r="C106" s="151" t="s">
        <v>249</v>
      </c>
      <c r="D106" s="159" t="s">
        <v>36</v>
      </c>
      <c r="E106" s="70"/>
      <c r="F106" s="71"/>
      <c r="G106" s="71">
        <f t="shared" si="14"/>
        <v>0</v>
      </c>
    </row>
    <row r="107" spans="1:7" ht="15.6" customHeight="1" x14ac:dyDescent="0.3">
      <c r="A107" s="192"/>
      <c r="B107" s="125"/>
      <c r="C107" s="151"/>
      <c r="D107" s="159"/>
      <c r="E107" s="70"/>
      <c r="F107" s="71"/>
      <c r="G107" s="71"/>
    </row>
    <row r="108" spans="1:7" ht="15.6" customHeight="1" x14ac:dyDescent="0.3">
      <c r="A108" s="192"/>
      <c r="B108" s="32"/>
      <c r="C108" s="97" t="s">
        <v>37</v>
      </c>
      <c r="D108" s="159"/>
      <c r="E108" s="78"/>
      <c r="F108" s="71"/>
      <c r="G108" s="71"/>
    </row>
    <row r="109" spans="1:7" ht="15.6" customHeight="1" x14ac:dyDescent="0.3">
      <c r="A109" s="192"/>
      <c r="B109" s="73"/>
      <c r="C109" s="91" t="s">
        <v>45</v>
      </c>
      <c r="D109" s="159" t="s">
        <v>22</v>
      </c>
      <c r="E109" s="78"/>
      <c r="F109" s="71"/>
      <c r="G109" s="71">
        <f t="shared" ref="G109:G115" si="15">IF(D109&lt;&gt;"",E109*F109,"")</f>
        <v>0</v>
      </c>
    </row>
    <row r="110" spans="1:7" ht="15.6" customHeight="1" x14ac:dyDescent="0.3">
      <c r="A110" s="192"/>
      <c r="B110" s="73"/>
      <c r="C110" s="91" t="s">
        <v>58</v>
      </c>
      <c r="D110" s="159" t="s">
        <v>22</v>
      </c>
      <c r="E110" s="78"/>
      <c r="F110" s="71"/>
      <c r="G110" s="71">
        <f t="shared" si="15"/>
        <v>0</v>
      </c>
    </row>
    <row r="111" spans="1:7" ht="15.6" customHeight="1" x14ac:dyDescent="0.3">
      <c r="A111" s="192"/>
      <c r="B111" s="73"/>
      <c r="C111" s="91" t="s">
        <v>59</v>
      </c>
      <c r="D111" s="159" t="s">
        <v>22</v>
      </c>
      <c r="E111" s="78"/>
      <c r="F111" s="71"/>
      <c r="G111" s="71">
        <f t="shared" si="15"/>
        <v>0</v>
      </c>
    </row>
    <row r="112" spans="1:7" ht="27" x14ac:dyDescent="0.3">
      <c r="A112" s="192"/>
      <c r="B112" s="73"/>
      <c r="C112" s="100" t="s">
        <v>46</v>
      </c>
      <c r="D112" s="160" t="s">
        <v>22</v>
      </c>
      <c r="E112" s="87"/>
      <c r="F112" s="71"/>
      <c r="G112" s="71">
        <f t="shared" si="15"/>
        <v>0</v>
      </c>
    </row>
    <row r="113" spans="1:7" ht="15.6" customHeight="1" x14ac:dyDescent="0.3">
      <c r="A113" s="192"/>
      <c r="B113" s="73"/>
      <c r="C113" s="91" t="s">
        <v>61</v>
      </c>
      <c r="D113" s="159" t="s">
        <v>22</v>
      </c>
      <c r="E113" s="78"/>
      <c r="F113" s="71"/>
      <c r="G113" s="71">
        <f t="shared" si="15"/>
        <v>0</v>
      </c>
    </row>
    <row r="114" spans="1:7" ht="15.6" customHeight="1" x14ac:dyDescent="0.3">
      <c r="A114" s="192"/>
      <c r="B114" s="73"/>
      <c r="C114" s="91" t="s">
        <v>180</v>
      </c>
      <c r="D114" s="159" t="s">
        <v>22</v>
      </c>
      <c r="E114" s="78"/>
      <c r="F114" s="71"/>
      <c r="G114" s="71">
        <f t="shared" si="15"/>
        <v>0</v>
      </c>
    </row>
    <row r="115" spans="1:7" ht="15.6" customHeight="1" x14ac:dyDescent="0.3">
      <c r="A115" s="192"/>
      <c r="B115" s="73"/>
      <c r="C115" s="91" t="s">
        <v>165</v>
      </c>
      <c r="D115" s="159" t="s">
        <v>22</v>
      </c>
      <c r="E115" s="78"/>
      <c r="F115" s="71"/>
      <c r="G115" s="71">
        <f t="shared" si="15"/>
        <v>0</v>
      </c>
    </row>
    <row r="116" spans="1:7" ht="15.6" customHeight="1" x14ac:dyDescent="0.3">
      <c r="A116" s="192"/>
      <c r="B116" s="73"/>
      <c r="C116" s="91" t="s">
        <v>166</v>
      </c>
      <c r="D116" s="159" t="s">
        <v>22</v>
      </c>
      <c r="E116" s="78"/>
      <c r="F116" s="71"/>
      <c r="G116" s="71">
        <f t="shared" ref="G116" si="16">IF(D116&lt;&gt;"",E116*F116,"")</f>
        <v>0</v>
      </c>
    </row>
    <row r="117" spans="1:7" ht="26.4" x14ac:dyDescent="0.3">
      <c r="A117" s="192"/>
      <c r="B117" s="73"/>
      <c r="C117" s="96" t="s">
        <v>167</v>
      </c>
      <c r="D117" s="160" t="s">
        <v>22</v>
      </c>
      <c r="E117" s="87"/>
      <c r="F117" s="71"/>
      <c r="G117" s="71">
        <f t="shared" ref="G117" si="17">IF(D117&lt;&gt;"",E117*F117,"")</f>
        <v>0</v>
      </c>
    </row>
    <row r="118" spans="1:7" ht="15.6" customHeight="1" x14ac:dyDescent="0.3">
      <c r="A118" s="192"/>
      <c r="B118" s="73"/>
      <c r="C118" s="96" t="s">
        <v>169</v>
      </c>
      <c r="D118" s="159" t="s">
        <v>22</v>
      </c>
      <c r="E118" s="78"/>
      <c r="F118" s="71"/>
      <c r="G118" s="71">
        <f t="shared" ref="G118:G119" si="18">IF(D118&lt;&gt;"",E118*F118,"")</f>
        <v>0</v>
      </c>
    </row>
    <row r="119" spans="1:7" ht="15.6" customHeight="1" x14ac:dyDescent="0.3">
      <c r="A119" s="192"/>
      <c r="B119" s="73"/>
      <c r="C119" s="96" t="s">
        <v>170</v>
      </c>
      <c r="D119" s="159" t="s">
        <v>22</v>
      </c>
      <c r="E119" s="78"/>
      <c r="F119" s="71"/>
      <c r="G119" s="71">
        <f t="shared" si="18"/>
        <v>0</v>
      </c>
    </row>
    <row r="120" spans="1:7" ht="15.6" customHeight="1" x14ac:dyDescent="0.3">
      <c r="A120" s="192"/>
      <c r="B120" s="73"/>
      <c r="C120" s="96"/>
      <c r="D120" s="159"/>
      <c r="E120" s="78"/>
      <c r="F120" s="71"/>
      <c r="G120" s="71"/>
    </row>
    <row r="121" spans="1:7" ht="15.6" customHeight="1" x14ac:dyDescent="0.3">
      <c r="A121" s="192"/>
      <c r="B121" s="73"/>
      <c r="C121" s="96"/>
      <c r="D121" s="159"/>
      <c r="E121" s="78"/>
      <c r="F121" s="150" t="s">
        <v>214</v>
      </c>
      <c r="G121" s="71">
        <f>SUM(G65:G119)</f>
        <v>0</v>
      </c>
    </row>
    <row r="122" spans="1:7" ht="15.6" customHeight="1" x14ac:dyDescent="0.3">
      <c r="A122" s="192"/>
      <c r="B122" s="73"/>
      <c r="C122" s="91"/>
      <c r="D122" s="159"/>
      <c r="E122" s="78"/>
      <c r="F122" s="71"/>
      <c r="G122" s="71"/>
    </row>
    <row r="123" spans="1:7" ht="25.95" customHeight="1" x14ac:dyDescent="0.3">
      <c r="A123" s="192"/>
      <c r="B123" s="112" t="s">
        <v>150</v>
      </c>
      <c r="C123" s="126" t="s">
        <v>171</v>
      </c>
      <c r="D123" s="161"/>
      <c r="E123" s="78"/>
      <c r="F123" s="82"/>
      <c r="G123" s="60"/>
    </row>
    <row r="124" spans="1:7" ht="15.6" customHeight="1" x14ac:dyDescent="0.3">
      <c r="A124" s="192"/>
      <c r="B124" s="31"/>
      <c r="C124" s="101"/>
      <c r="D124" s="161"/>
      <c r="E124" s="78"/>
      <c r="F124" s="82"/>
      <c r="G124" s="60"/>
    </row>
    <row r="125" spans="1:7" ht="15.6" customHeight="1" x14ac:dyDescent="0.3">
      <c r="A125" s="192"/>
      <c r="B125" s="31"/>
      <c r="C125" s="92" t="s">
        <v>140</v>
      </c>
      <c r="D125" s="159" t="s">
        <v>22</v>
      </c>
      <c r="E125" s="69"/>
      <c r="F125" s="71"/>
      <c r="G125" s="71">
        <f>IF(D125&lt;&gt;"",F125*E125)</f>
        <v>0</v>
      </c>
    </row>
    <row r="126" spans="1:7" ht="15.6" customHeight="1" x14ac:dyDescent="0.3">
      <c r="A126" s="192"/>
      <c r="B126" s="31"/>
      <c r="C126" s="91" t="s">
        <v>141</v>
      </c>
      <c r="D126" s="159"/>
      <c r="E126" s="70"/>
      <c r="F126" s="71"/>
      <c r="G126" s="71"/>
    </row>
    <row r="127" spans="1:7" ht="15.6" customHeight="1" x14ac:dyDescent="0.3">
      <c r="A127" s="192"/>
      <c r="B127" s="31"/>
      <c r="C127" s="91" t="s">
        <v>55</v>
      </c>
      <c r="D127" s="159"/>
      <c r="E127" s="70"/>
      <c r="F127" s="71"/>
      <c r="G127" s="71"/>
    </row>
    <row r="128" spans="1:7" ht="15.6" customHeight="1" x14ac:dyDescent="0.3">
      <c r="A128" s="192"/>
      <c r="B128" s="31"/>
      <c r="C128" s="91" t="s">
        <v>57</v>
      </c>
      <c r="D128" s="159"/>
      <c r="E128" s="70"/>
      <c r="F128" s="71"/>
      <c r="G128" s="71"/>
    </row>
    <row r="129" spans="1:7" ht="15.6" customHeight="1" x14ac:dyDescent="0.3">
      <c r="A129" s="192"/>
      <c r="B129" s="31"/>
      <c r="C129" s="91"/>
      <c r="D129" s="159"/>
      <c r="E129" s="70"/>
      <c r="F129" s="71"/>
      <c r="G129" s="71"/>
    </row>
    <row r="130" spans="1:7" ht="15.6" customHeight="1" x14ac:dyDescent="0.3">
      <c r="A130" s="192"/>
      <c r="B130" s="31"/>
      <c r="C130" s="62" t="s">
        <v>172</v>
      </c>
      <c r="D130" s="159" t="s">
        <v>15</v>
      </c>
      <c r="E130" s="69"/>
      <c r="F130" s="71"/>
      <c r="G130" s="71">
        <f t="shared" ref="G130:G134" si="19">IF(D130&lt;&gt;"",E130*F130,"")</f>
        <v>0</v>
      </c>
    </row>
    <row r="131" spans="1:7" ht="15.6" customHeight="1" x14ac:dyDescent="0.3">
      <c r="A131" s="192"/>
      <c r="B131" s="31"/>
      <c r="C131" s="93" t="s">
        <v>173</v>
      </c>
      <c r="D131" s="159" t="s">
        <v>15</v>
      </c>
      <c r="E131" s="69"/>
      <c r="F131" s="61"/>
      <c r="G131" s="71">
        <f t="shared" si="19"/>
        <v>0</v>
      </c>
    </row>
    <row r="132" spans="1:7" ht="15.6" customHeight="1" x14ac:dyDescent="0.3">
      <c r="A132" s="192"/>
      <c r="B132" s="31"/>
      <c r="C132" s="93" t="s">
        <v>156</v>
      </c>
      <c r="D132" s="159" t="s">
        <v>15</v>
      </c>
      <c r="E132" s="69"/>
      <c r="F132" s="61"/>
      <c r="G132" s="71">
        <f t="shared" si="19"/>
        <v>0</v>
      </c>
    </row>
    <row r="133" spans="1:7" ht="15.6" customHeight="1" x14ac:dyDescent="0.3">
      <c r="A133" s="192"/>
      <c r="B133" s="31"/>
      <c r="C133" s="93" t="s">
        <v>224</v>
      </c>
      <c r="D133" s="159" t="s">
        <v>15</v>
      </c>
      <c r="E133" s="69"/>
      <c r="F133" s="61"/>
      <c r="G133" s="71">
        <f>IF(D133&lt;&gt;"",E133*F133,"")</f>
        <v>0</v>
      </c>
    </row>
    <row r="134" spans="1:7" ht="15.6" customHeight="1" x14ac:dyDescent="0.3">
      <c r="A134" s="192"/>
      <c r="B134" s="31"/>
      <c r="C134" s="93" t="s">
        <v>157</v>
      </c>
      <c r="D134" s="159" t="s">
        <v>15</v>
      </c>
      <c r="E134" s="69"/>
      <c r="F134" s="61"/>
      <c r="G134" s="71">
        <f t="shared" si="19"/>
        <v>0</v>
      </c>
    </row>
    <row r="135" spans="1:7" ht="15.6" customHeight="1" x14ac:dyDescent="0.3">
      <c r="A135" s="192"/>
      <c r="B135" s="31"/>
      <c r="C135" s="101"/>
      <c r="D135" s="161"/>
      <c r="E135" s="78"/>
      <c r="F135" s="82"/>
      <c r="G135" s="60"/>
    </row>
    <row r="136" spans="1:7" ht="15.6" customHeight="1" x14ac:dyDescent="0.3">
      <c r="A136" s="192"/>
      <c r="B136" s="31"/>
      <c r="C136" s="101"/>
      <c r="D136" s="161"/>
      <c r="E136" s="78"/>
      <c r="F136" s="82"/>
      <c r="G136" s="60"/>
    </row>
    <row r="137" spans="1:7" ht="15.6" customHeight="1" x14ac:dyDescent="0.3">
      <c r="A137" s="192"/>
      <c r="B137" s="32"/>
      <c r="C137" s="62" t="s">
        <v>145</v>
      </c>
      <c r="D137" s="161"/>
      <c r="E137" s="78"/>
      <c r="F137" s="82"/>
      <c r="G137" s="60"/>
    </row>
    <row r="138" spans="1:7" ht="15.6" customHeight="1" x14ac:dyDescent="0.3">
      <c r="A138" s="192"/>
      <c r="B138" s="31"/>
      <c r="C138" s="101"/>
      <c r="D138" s="161"/>
      <c r="E138" s="78"/>
      <c r="F138" s="82"/>
      <c r="G138" s="60"/>
    </row>
    <row r="139" spans="1:7" ht="15.6" customHeight="1" x14ac:dyDescent="0.3">
      <c r="A139" s="192">
        <v>4</v>
      </c>
      <c r="B139" s="31"/>
      <c r="C139" s="62" t="s">
        <v>175</v>
      </c>
      <c r="D139" s="159" t="s">
        <v>22</v>
      </c>
      <c r="E139" s="78"/>
      <c r="F139" s="71"/>
      <c r="G139" s="71">
        <f t="shared" ref="G139:G150" si="20">IF(D139&lt;&gt;"",E139*F139,"")</f>
        <v>0</v>
      </c>
    </row>
    <row r="140" spans="1:7" ht="15.6" customHeight="1" x14ac:dyDescent="0.3">
      <c r="A140" s="192"/>
      <c r="B140" s="31"/>
      <c r="C140" s="91" t="s">
        <v>176</v>
      </c>
      <c r="D140" s="159"/>
      <c r="E140" s="69"/>
      <c r="F140" s="71"/>
      <c r="G140" s="71" t="str">
        <f t="shared" si="20"/>
        <v/>
      </c>
    </row>
    <row r="141" spans="1:7" ht="15.6" customHeight="1" x14ac:dyDescent="0.3">
      <c r="A141" s="192"/>
      <c r="B141" s="31"/>
      <c r="C141" s="91" t="s">
        <v>23</v>
      </c>
      <c r="D141" s="159"/>
      <c r="E141" s="69"/>
      <c r="F141" s="71"/>
      <c r="G141" s="71" t="str">
        <f t="shared" si="20"/>
        <v/>
      </c>
    </row>
    <row r="142" spans="1:7" ht="15.6" customHeight="1" x14ac:dyDescent="0.3">
      <c r="A142" s="192"/>
      <c r="B142" s="31"/>
      <c r="C142" s="91" t="s">
        <v>57</v>
      </c>
      <c r="D142" s="159"/>
      <c r="E142" s="69"/>
      <c r="F142" s="71"/>
      <c r="G142" s="71" t="str">
        <f t="shared" si="20"/>
        <v/>
      </c>
    </row>
    <row r="143" spans="1:7" ht="15.6" customHeight="1" x14ac:dyDescent="0.3">
      <c r="A143" s="192"/>
      <c r="B143" s="31"/>
      <c r="C143" s="91" t="s">
        <v>30</v>
      </c>
      <c r="D143" s="159"/>
      <c r="E143" s="69"/>
      <c r="F143" s="71"/>
      <c r="G143" s="71" t="str">
        <f t="shared" si="20"/>
        <v/>
      </c>
    </row>
    <row r="144" spans="1:7" ht="15.6" customHeight="1" x14ac:dyDescent="0.3">
      <c r="A144" s="192"/>
      <c r="B144" s="31"/>
      <c r="C144" s="91" t="s">
        <v>27</v>
      </c>
      <c r="D144" s="159" t="s">
        <v>22</v>
      </c>
      <c r="E144" s="78"/>
      <c r="F144" s="71"/>
      <c r="G144" s="71">
        <f t="shared" si="20"/>
        <v>0</v>
      </c>
    </row>
    <row r="145" spans="1:7" ht="15.6" customHeight="1" x14ac:dyDescent="0.3">
      <c r="A145" s="192"/>
      <c r="B145" s="31"/>
      <c r="C145" s="91" t="s">
        <v>31</v>
      </c>
      <c r="D145" s="159" t="s">
        <v>22</v>
      </c>
      <c r="E145" s="78"/>
      <c r="F145" s="71"/>
      <c r="G145" s="71">
        <f t="shared" si="20"/>
        <v>0</v>
      </c>
    </row>
    <row r="146" spans="1:7" ht="26.4" x14ac:dyDescent="0.3">
      <c r="A146" s="192"/>
      <c r="B146" s="31"/>
      <c r="C146" s="96" t="s">
        <v>168</v>
      </c>
      <c r="D146" s="159" t="s">
        <v>15</v>
      </c>
      <c r="E146" s="78"/>
      <c r="F146" s="71"/>
      <c r="G146" s="71">
        <f t="shared" si="20"/>
        <v>0</v>
      </c>
    </row>
    <row r="147" spans="1:7" ht="15.6" customHeight="1" x14ac:dyDescent="0.3">
      <c r="A147" s="192"/>
      <c r="B147" s="31"/>
      <c r="C147" s="91" t="s">
        <v>32</v>
      </c>
      <c r="D147" s="159" t="s">
        <v>22</v>
      </c>
      <c r="E147" s="78"/>
      <c r="F147" s="71"/>
      <c r="G147" s="71">
        <f t="shared" si="20"/>
        <v>0</v>
      </c>
    </row>
    <row r="148" spans="1:7" ht="15.6" customHeight="1" x14ac:dyDescent="0.3">
      <c r="A148" s="192"/>
      <c r="B148" s="31"/>
      <c r="C148" s="91" t="s">
        <v>33</v>
      </c>
      <c r="D148" s="159" t="s">
        <v>22</v>
      </c>
      <c r="E148" s="78"/>
      <c r="F148" s="71"/>
      <c r="G148" s="71">
        <f t="shared" si="20"/>
        <v>0</v>
      </c>
    </row>
    <row r="149" spans="1:7" ht="15.6" customHeight="1" x14ac:dyDescent="0.3">
      <c r="A149" s="192"/>
      <c r="B149" s="31"/>
      <c r="C149" s="91" t="s">
        <v>29</v>
      </c>
      <c r="D149" s="159" t="s">
        <v>15</v>
      </c>
      <c r="E149" s="78"/>
      <c r="F149" s="71"/>
      <c r="G149" s="71">
        <f t="shared" si="20"/>
        <v>0</v>
      </c>
    </row>
    <row r="150" spans="1:7" ht="15.6" customHeight="1" x14ac:dyDescent="0.3">
      <c r="A150" s="192"/>
      <c r="B150" s="31"/>
      <c r="C150" s="91" t="s">
        <v>28</v>
      </c>
      <c r="D150" s="159" t="s">
        <v>22</v>
      </c>
      <c r="E150" s="78"/>
      <c r="F150" s="71"/>
      <c r="G150" s="71">
        <f t="shared" si="20"/>
        <v>0</v>
      </c>
    </row>
    <row r="151" spans="1:7" ht="15.6" customHeight="1" x14ac:dyDescent="0.3">
      <c r="A151" s="192"/>
      <c r="B151" s="31"/>
      <c r="C151" s="91"/>
      <c r="D151" s="159"/>
      <c r="E151" s="78"/>
      <c r="F151" s="71"/>
      <c r="G151" s="71"/>
    </row>
    <row r="152" spans="1:7" ht="15.6" customHeight="1" x14ac:dyDescent="0.3">
      <c r="A152" s="192"/>
      <c r="B152" s="31"/>
      <c r="C152" s="96" t="s">
        <v>226</v>
      </c>
      <c r="D152" s="160" t="s">
        <v>22</v>
      </c>
      <c r="E152" s="85"/>
      <c r="F152" s="124"/>
      <c r="G152" s="124">
        <f t="shared" ref="G152" si="21">IF(D152&lt;&gt;"",E152*F152,"")</f>
        <v>0</v>
      </c>
    </row>
    <row r="153" spans="1:7" ht="15.6" customHeight="1" x14ac:dyDescent="0.3">
      <c r="A153" s="192"/>
      <c r="B153" s="31"/>
      <c r="C153" s="91"/>
      <c r="D153" s="159"/>
      <c r="E153" s="78"/>
      <c r="F153" s="71"/>
      <c r="G153" s="71"/>
    </row>
    <row r="154" spans="1:7" ht="15.6" customHeight="1" x14ac:dyDescent="0.3">
      <c r="A154" s="192"/>
      <c r="B154" s="31"/>
      <c r="C154" s="91"/>
      <c r="D154" s="159"/>
      <c r="E154" s="78"/>
      <c r="F154" s="71"/>
      <c r="G154" s="71"/>
    </row>
    <row r="155" spans="1:7" ht="15.6" customHeight="1" x14ac:dyDescent="0.3">
      <c r="A155" s="192"/>
      <c r="B155" s="31"/>
      <c r="C155" s="92" t="s">
        <v>201</v>
      </c>
      <c r="D155" s="159"/>
      <c r="E155" s="78"/>
      <c r="F155" s="71"/>
      <c r="G155" s="71"/>
    </row>
    <row r="156" spans="1:7" ht="15.6" customHeight="1" x14ac:dyDescent="0.3">
      <c r="A156" s="192"/>
      <c r="B156" s="31"/>
      <c r="C156" s="91" t="s">
        <v>141</v>
      </c>
      <c r="D156" s="159" t="s">
        <v>22</v>
      </c>
      <c r="E156" s="78"/>
      <c r="F156" s="71"/>
      <c r="G156" s="71">
        <f t="shared" ref="G156" si="22">IF(D156&lt;&gt;"",E156*F156,"")</f>
        <v>0</v>
      </c>
    </row>
    <row r="157" spans="1:7" ht="15.6" customHeight="1" x14ac:dyDescent="0.3">
      <c r="A157" s="192"/>
      <c r="B157" s="31"/>
      <c r="C157" s="91" t="s">
        <v>55</v>
      </c>
      <c r="D157" s="159"/>
      <c r="E157" s="78"/>
      <c r="F157" s="71"/>
      <c r="G157" s="71"/>
    </row>
    <row r="158" spans="1:7" ht="15.6" customHeight="1" x14ac:dyDescent="0.3">
      <c r="A158" s="192"/>
      <c r="B158" s="31"/>
      <c r="C158" s="91" t="s">
        <v>57</v>
      </c>
      <c r="D158" s="159"/>
      <c r="E158" s="78"/>
      <c r="F158" s="71"/>
      <c r="G158" s="71"/>
    </row>
    <row r="159" spans="1:7" ht="15.6" customHeight="1" x14ac:dyDescent="0.3">
      <c r="A159" s="192"/>
      <c r="B159" s="31"/>
      <c r="C159" s="91"/>
      <c r="D159" s="159"/>
      <c r="E159" s="78"/>
      <c r="F159" s="71"/>
      <c r="G159" s="71"/>
    </row>
    <row r="160" spans="1:7" ht="15.6" customHeight="1" x14ac:dyDescent="0.3">
      <c r="A160" s="192"/>
      <c r="B160" s="31"/>
      <c r="C160" s="62" t="s">
        <v>34</v>
      </c>
      <c r="D160" s="159"/>
      <c r="E160" s="78"/>
      <c r="F160" s="82"/>
      <c r="G160" s="60"/>
    </row>
    <row r="161" spans="1:7" ht="15.6" customHeight="1" x14ac:dyDescent="0.3">
      <c r="A161" s="192"/>
      <c r="B161" s="31"/>
      <c r="C161" s="91" t="s">
        <v>35</v>
      </c>
      <c r="D161" s="159" t="s">
        <v>36</v>
      </c>
      <c r="E161" s="78"/>
      <c r="F161" s="82"/>
      <c r="G161" s="119">
        <f t="shared" ref="G161" si="23">IF(D161&lt;&gt;"",E161*F161,"")</f>
        <v>0</v>
      </c>
    </row>
    <row r="162" spans="1:7" ht="15.6" customHeight="1" x14ac:dyDescent="0.3">
      <c r="A162" s="192"/>
      <c r="B162" s="31"/>
      <c r="C162" s="101"/>
      <c r="D162" s="161"/>
      <c r="E162" s="78"/>
      <c r="F162" s="82"/>
    </row>
    <row r="163" spans="1:7" ht="15.6" customHeight="1" x14ac:dyDescent="0.3">
      <c r="A163" s="192"/>
      <c r="B163" s="31"/>
      <c r="C163" s="62" t="s">
        <v>37</v>
      </c>
      <c r="D163" s="161"/>
      <c r="E163" s="78"/>
      <c r="F163" s="82"/>
      <c r="G163" s="60"/>
    </row>
    <row r="164" spans="1:7" ht="15.6" customHeight="1" x14ac:dyDescent="0.3">
      <c r="A164" s="192"/>
      <c r="B164" s="31"/>
      <c r="C164" s="91" t="s">
        <v>45</v>
      </c>
      <c r="D164" s="159" t="s">
        <v>22</v>
      </c>
      <c r="E164" s="78"/>
      <c r="F164" s="71"/>
      <c r="G164" s="71">
        <f t="shared" ref="G164:G175" si="24">IF(D164&lt;&gt;"",E164*F164,"")</f>
        <v>0</v>
      </c>
    </row>
    <row r="165" spans="1:7" ht="15.6" customHeight="1" x14ac:dyDescent="0.3">
      <c r="A165" s="192"/>
      <c r="B165" s="31"/>
      <c r="C165" s="91" t="s">
        <v>38</v>
      </c>
      <c r="D165" s="159" t="s">
        <v>22</v>
      </c>
      <c r="E165" s="78"/>
      <c r="F165" s="71"/>
      <c r="G165" s="71">
        <f t="shared" si="24"/>
        <v>0</v>
      </c>
    </row>
    <row r="166" spans="1:7" ht="15.6" customHeight="1" x14ac:dyDescent="0.3">
      <c r="A166" s="192"/>
      <c r="B166" s="31"/>
      <c r="C166" s="91" t="s">
        <v>58</v>
      </c>
      <c r="D166" s="159" t="s">
        <v>22</v>
      </c>
      <c r="E166" s="78"/>
      <c r="F166" s="71"/>
      <c r="G166" s="71">
        <f t="shared" si="24"/>
        <v>0</v>
      </c>
    </row>
    <row r="167" spans="1:7" ht="15.6" customHeight="1" x14ac:dyDescent="0.3">
      <c r="A167" s="192"/>
      <c r="B167" s="31"/>
      <c r="C167" s="91" t="s">
        <v>59</v>
      </c>
      <c r="D167" s="159" t="s">
        <v>22</v>
      </c>
      <c r="E167" s="78"/>
      <c r="F167" s="71"/>
      <c r="G167" s="71">
        <f t="shared" si="24"/>
        <v>0</v>
      </c>
    </row>
    <row r="168" spans="1:7" ht="27" x14ac:dyDescent="0.3">
      <c r="A168" s="192"/>
      <c r="B168" s="31"/>
      <c r="C168" s="100" t="s">
        <v>46</v>
      </c>
      <c r="D168" s="159" t="s">
        <v>22</v>
      </c>
      <c r="E168" s="78"/>
      <c r="F168" s="71"/>
      <c r="G168" s="71">
        <f t="shared" si="24"/>
        <v>0</v>
      </c>
    </row>
    <row r="169" spans="1:7" ht="15.6" customHeight="1" x14ac:dyDescent="0.3">
      <c r="A169" s="192"/>
      <c r="B169" s="31"/>
      <c r="C169" s="91" t="s">
        <v>61</v>
      </c>
      <c r="D169" s="159" t="s">
        <v>22</v>
      </c>
      <c r="E169" s="78"/>
      <c r="F169" s="71"/>
      <c r="G169" s="71">
        <f t="shared" si="24"/>
        <v>0</v>
      </c>
    </row>
    <row r="170" spans="1:7" ht="15.6" customHeight="1" x14ac:dyDescent="0.3">
      <c r="A170" s="192"/>
      <c r="B170" s="31"/>
      <c r="C170" s="91" t="s">
        <v>40</v>
      </c>
      <c r="D170" s="159" t="s">
        <v>22</v>
      </c>
      <c r="E170" s="78"/>
      <c r="F170" s="71"/>
      <c r="G170" s="71">
        <f t="shared" si="24"/>
        <v>0</v>
      </c>
    </row>
    <row r="171" spans="1:7" ht="15.6" customHeight="1" x14ac:dyDescent="0.3">
      <c r="A171" s="192"/>
      <c r="B171" s="31"/>
      <c r="C171" s="91" t="s">
        <v>165</v>
      </c>
      <c r="D171" s="159" t="s">
        <v>22</v>
      </c>
      <c r="E171" s="78"/>
      <c r="F171" s="71"/>
      <c r="G171" s="71">
        <f t="shared" si="24"/>
        <v>0</v>
      </c>
    </row>
    <row r="172" spans="1:7" ht="15.6" customHeight="1" x14ac:dyDescent="0.3">
      <c r="A172" s="192"/>
      <c r="B172" s="31"/>
      <c r="C172" s="91" t="s">
        <v>166</v>
      </c>
      <c r="D172" s="159" t="s">
        <v>22</v>
      </c>
      <c r="E172" s="78"/>
      <c r="F172" s="71"/>
      <c r="G172" s="71">
        <f t="shared" si="24"/>
        <v>0</v>
      </c>
    </row>
    <row r="173" spans="1:7" ht="26.4" x14ac:dyDescent="0.3">
      <c r="A173" s="192"/>
      <c r="B173" s="31"/>
      <c r="C173" s="96" t="s">
        <v>167</v>
      </c>
      <c r="D173" s="159" t="s">
        <v>22</v>
      </c>
      <c r="E173" s="78"/>
      <c r="F173" s="71"/>
      <c r="G173" s="71">
        <f t="shared" si="24"/>
        <v>0</v>
      </c>
    </row>
    <row r="174" spans="1:7" ht="15.6" customHeight="1" x14ac:dyDescent="0.3">
      <c r="A174" s="192"/>
      <c r="B174" s="31"/>
      <c r="C174" s="96" t="s">
        <v>169</v>
      </c>
      <c r="D174" s="159" t="s">
        <v>22</v>
      </c>
      <c r="E174" s="78"/>
      <c r="F174" s="71"/>
      <c r="G174" s="71">
        <f t="shared" si="24"/>
        <v>0</v>
      </c>
    </row>
    <row r="175" spans="1:7" ht="15.6" customHeight="1" x14ac:dyDescent="0.3">
      <c r="A175" s="192"/>
      <c r="B175" s="31"/>
      <c r="C175" s="96" t="s">
        <v>170</v>
      </c>
      <c r="D175" s="159" t="s">
        <v>22</v>
      </c>
      <c r="E175" s="78"/>
      <c r="F175" s="71"/>
      <c r="G175" s="71">
        <f t="shared" si="24"/>
        <v>0</v>
      </c>
    </row>
    <row r="176" spans="1:7" ht="15.6" customHeight="1" x14ac:dyDescent="0.3">
      <c r="A176" s="192"/>
      <c r="B176" s="31"/>
      <c r="C176" s="91" t="s">
        <v>58</v>
      </c>
      <c r="D176" s="159" t="s">
        <v>22</v>
      </c>
      <c r="E176" s="69"/>
      <c r="F176" s="71"/>
      <c r="G176" s="71">
        <f t="shared" ref="G176:G180" si="25">IF(D176&lt;&gt;"",E176*F176,"")</f>
        <v>0</v>
      </c>
    </row>
    <row r="177" spans="1:7" ht="15.6" customHeight="1" x14ac:dyDescent="0.3">
      <c r="A177" s="192"/>
      <c r="B177" s="31"/>
      <c r="C177" s="91" t="s">
        <v>60</v>
      </c>
      <c r="D177" s="159" t="s">
        <v>22</v>
      </c>
      <c r="E177" s="69"/>
      <c r="F177" s="71"/>
      <c r="G177" s="71">
        <f t="shared" si="25"/>
        <v>0</v>
      </c>
    </row>
    <row r="178" spans="1:7" ht="15.6" customHeight="1" x14ac:dyDescent="0.3">
      <c r="A178" s="192"/>
      <c r="B178" s="32"/>
      <c r="C178" s="91" t="s">
        <v>180</v>
      </c>
      <c r="D178" s="159" t="s">
        <v>22</v>
      </c>
      <c r="E178" s="69"/>
      <c r="F178" s="71"/>
      <c r="G178" s="71">
        <f t="shared" si="25"/>
        <v>0</v>
      </c>
    </row>
    <row r="179" spans="1:7" ht="15.6" customHeight="1" x14ac:dyDescent="0.3">
      <c r="A179" s="192"/>
      <c r="B179" s="73"/>
      <c r="C179" s="91" t="s">
        <v>51</v>
      </c>
      <c r="D179" s="159" t="s">
        <v>22</v>
      </c>
      <c r="E179" s="69"/>
      <c r="F179" s="71"/>
      <c r="G179" s="71">
        <f t="shared" si="25"/>
        <v>0</v>
      </c>
    </row>
    <row r="180" spans="1:7" ht="15.6" customHeight="1" x14ac:dyDescent="0.3">
      <c r="A180" s="214">
        <v>4</v>
      </c>
      <c r="B180" s="32"/>
      <c r="C180" s="91" t="s">
        <v>52</v>
      </c>
      <c r="D180" s="159" t="s">
        <v>22</v>
      </c>
      <c r="E180" s="69"/>
      <c r="F180" s="71"/>
      <c r="G180" s="71">
        <f t="shared" si="25"/>
        <v>0</v>
      </c>
    </row>
    <row r="181" spans="1:7" ht="15.6" customHeight="1" x14ac:dyDescent="0.3">
      <c r="A181" s="214"/>
      <c r="B181" s="73"/>
      <c r="C181" s="91"/>
      <c r="D181" s="159" t="s">
        <v>36</v>
      </c>
      <c r="E181" s="69"/>
      <c r="F181" s="71"/>
      <c r="G181" s="71">
        <f t="shared" ref="G181:G253" si="26">IF(D181&lt;&gt;"",E181*F181,"")</f>
        <v>0</v>
      </c>
    </row>
    <row r="182" spans="1:7" ht="15.6" customHeight="1" x14ac:dyDescent="0.3">
      <c r="A182" s="214"/>
      <c r="B182" s="73"/>
      <c r="C182" s="62" t="s">
        <v>181</v>
      </c>
      <c r="D182" s="159"/>
      <c r="E182" s="69"/>
      <c r="F182" s="71"/>
      <c r="G182" s="71"/>
    </row>
    <row r="183" spans="1:7" ht="15.6" customHeight="1" x14ac:dyDescent="0.3">
      <c r="A183" s="214"/>
      <c r="B183" s="73"/>
      <c r="C183" s="101"/>
      <c r="D183" s="159"/>
      <c r="E183" s="69"/>
      <c r="F183" s="71"/>
      <c r="G183" s="71"/>
    </row>
    <row r="184" spans="1:7" ht="15.6" customHeight="1" x14ac:dyDescent="0.3">
      <c r="A184" s="214"/>
      <c r="B184" s="73"/>
      <c r="C184" s="62" t="s">
        <v>202</v>
      </c>
      <c r="D184" s="159"/>
      <c r="E184" s="69"/>
      <c r="F184" s="71"/>
      <c r="G184" s="71"/>
    </row>
    <row r="185" spans="1:7" ht="15.6" customHeight="1" x14ac:dyDescent="0.3">
      <c r="A185" s="214"/>
      <c r="B185" s="73"/>
      <c r="C185" s="91" t="s">
        <v>176</v>
      </c>
      <c r="D185" s="159" t="s">
        <v>22</v>
      </c>
      <c r="E185" s="78"/>
      <c r="F185" s="71"/>
      <c r="G185" s="71">
        <f t="shared" ref="G185:G198" si="27">IF(D185&lt;&gt;"",E185*F185,"")</f>
        <v>0</v>
      </c>
    </row>
    <row r="186" spans="1:7" ht="15.6" customHeight="1" x14ac:dyDescent="0.3">
      <c r="A186" s="214"/>
      <c r="B186" s="73"/>
      <c r="C186" s="91" t="s">
        <v>23</v>
      </c>
      <c r="D186" s="159"/>
      <c r="E186" s="69"/>
      <c r="F186" s="71"/>
      <c r="G186" s="71" t="str">
        <f t="shared" si="27"/>
        <v/>
      </c>
    </row>
    <row r="187" spans="1:7" ht="15.6" customHeight="1" x14ac:dyDescent="0.3">
      <c r="A187" s="214"/>
      <c r="B187" s="73"/>
      <c r="C187" s="91" t="s">
        <v>57</v>
      </c>
      <c r="D187" s="159"/>
      <c r="E187" s="69"/>
      <c r="F187" s="71"/>
      <c r="G187" s="71" t="str">
        <f t="shared" si="27"/>
        <v/>
      </c>
    </row>
    <row r="188" spans="1:7" ht="15.6" customHeight="1" x14ac:dyDescent="0.3">
      <c r="A188" s="214"/>
      <c r="B188" s="125"/>
      <c r="C188" s="91"/>
      <c r="D188" s="159"/>
      <c r="E188" s="69"/>
      <c r="F188" s="71"/>
      <c r="G188" s="71"/>
    </row>
    <row r="189" spans="1:7" ht="15.6" customHeight="1" x14ac:dyDescent="0.3">
      <c r="A189" s="214"/>
      <c r="B189" s="125"/>
      <c r="C189" s="96" t="s">
        <v>226</v>
      </c>
      <c r="D189" s="160" t="s">
        <v>22</v>
      </c>
      <c r="E189" s="85"/>
      <c r="F189" s="124"/>
      <c r="G189" s="124">
        <f t="shared" ref="G189" si="28">IF(D189&lt;&gt;"",E189*F189,"")</f>
        <v>0</v>
      </c>
    </row>
    <row r="190" spans="1:7" ht="15.6" customHeight="1" x14ac:dyDescent="0.3">
      <c r="A190" s="214"/>
      <c r="B190" s="125"/>
      <c r="C190" s="91"/>
      <c r="D190" s="159"/>
      <c r="E190" s="69"/>
      <c r="F190" s="71"/>
      <c r="G190" s="71"/>
    </row>
    <row r="191" spans="1:7" ht="15.6" customHeight="1" x14ac:dyDescent="0.3">
      <c r="A191" s="214"/>
      <c r="B191" s="73"/>
      <c r="C191" s="91" t="s">
        <v>30</v>
      </c>
      <c r="D191" s="159"/>
      <c r="E191" s="69"/>
      <c r="F191" s="71"/>
      <c r="G191" s="71" t="str">
        <f t="shared" si="27"/>
        <v/>
      </c>
    </row>
    <row r="192" spans="1:7" ht="15.6" customHeight="1" x14ac:dyDescent="0.3">
      <c r="A192" s="214"/>
      <c r="B192" s="73"/>
      <c r="C192" s="91" t="s">
        <v>27</v>
      </c>
      <c r="D192" s="159"/>
      <c r="E192" s="69"/>
      <c r="F192" s="71"/>
      <c r="G192" s="71" t="str">
        <f t="shared" si="27"/>
        <v/>
      </c>
    </row>
    <row r="193" spans="1:7" ht="15.6" customHeight="1" x14ac:dyDescent="0.3">
      <c r="A193" s="214"/>
      <c r="B193" s="73"/>
      <c r="C193" s="91" t="s">
        <v>31</v>
      </c>
      <c r="D193" s="159" t="s">
        <v>22</v>
      </c>
      <c r="E193" s="78"/>
      <c r="F193" s="71"/>
      <c r="G193" s="71">
        <f t="shared" si="27"/>
        <v>0</v>
      </c>
    </row>
    <row r="194" spans="1:7" ht="26.4" x14ac:dyDescent="0.3">
      <c r="A194" s="214"/>
      <c r="B194" s="73"/>
      <c r="C194" s="96" t="s">
        <v>168</v>
      </c>
      <c r="D194" s="159" t="s">
        <v>22</v>
      </c>
      <c r="E194" s="78"/>
      <c r="F194" s="71"/>
      <c r="G194" s="71">
        <f t="shared" si="27"/>
        <v>0</v>
      </c>
    </row>
    <row r="195" spans="1:7" ht="15.6" customHeight="1" x14ac:dyDescent="0.3">
      <c r="A195" s="214"/>
      <c r="B195" s="73"/>
      <c r="C195" s="91" t="s">
        <v>32</v>
      </c>
      <c r="D195" s="159" t="s">
        <v>15</v>
      </c>
      <c r="E195" s="78"/>
      <c r="F195" s="71"/>
      <c r="G195" s="71">
        <f t="shared" si="27"/>
        <v>0</v>
      </c>
    </row>
    <row r="196" spans="1:7" ht="15.6" customHeight="1" x14ac:dyDescent="0.3">
      <c r="A196" s="214"/>
      <c r="B196" s="73"/>
      <c r="C196" s="91" t="s">
        <v>33</v>
      </c>
      <c r="D196" s="159" t="s">
        <v>22</v>
      </c>
      <c r="E196" s="78"/>
      <c r="F196" s="71"/>
      <c r="G196" s="71">
        <f t="shared" si="27"/>
        <v>0</v>
      </c>
    </row>
    <row r="197" spans="1:7" ht="15.6" customHeight="1" x14ac:dyDescent="0.3">
      <c r="A197" s="214"/>
      <c r="B197" s="73"/>
      <c r="C197" s="91" t="s">
        <v>29</v>
      </c>
      <c r="D197" s="159" t="s">
        <v>22</v>
      </c>
      <c r="E197" s="78"/>
      <c r="F197" s="71"/>
      <c r="G197" s="71">
        <f t="shared" si="27"/>
        <v>0</v>
      </c>
    </row>
    <row r="198" spans="1:7" ht="15.6" customHeight="1" x14ac:dyDescent="0.3">
      <c r="A198" s="214"/>
      <c r="B198" s="73"/>
      <c r="C198" s="91" t="s">
        <v>28</v>
      </c>
      <c r="D198" s="159" t="s">
        <v>15</v>
      </c>
      <c r="E198" s="78"/>
      <c r="F198" s="71"/>
      <c r="G198" s="71">
        <f t="shared" si="27"/>
        <v>0</v>
      </c>
    </row>
    <row r="199" spans="1:7" ht="15.6" customHeight="1" x14ac:dyDescent="0.3">
      <c r="A199" s="214"/>
      <c r="B199" s="73"/>
      <c r="C199" s="91"/>
      <c r="D199" s="159"/>
      <c r="E199" s="78"/>
      <c r="F199" s="71"/>
      <c r="G199" s="71"/>
    </row>
    <row r="200" spans="1:7" ht="15.6" customHeight="1" x14ac:dyDescent="0.3">
      <c r="A200" s="214"/>
      <c r="B200" s="73"/>
      <c r="C200" s="92" t="s">
        <v>203</v>
      </c>
      <c r="D200" s="159"/>
      <c r="E200" s="78"/>
      <c r="F200" s="71"/>
      <c r="G200" s="71"/>
    </row>
    <row r="201" spans="1:7" ht="15.6" customHeight="1" x14ac:dyDescent="0.3">
      <c r="A201" s="214"/>
      <c r="B201" s="73"/>
      <c r="C201" s="91" t="s">
        <v>141</v>
      </c>
      <c r="D201" s="159"/>
      <c r="E201" s="78"/>
      <c r="F201" s="71"/>
      <c r="G201" s="71"/>
    </row>
    <row r="202" spans="1:7" ht="15.6" customHeight="1" x14ac:dyDescent="0.3">
      <c r="A202" s="214"/>
      <c r="B202" s="73"/>
      <c r="C202" s="91" t="s">
        <v>55</v>
      </c>
      <c r="D202" s="159"/>
      <c r="E202" s="78"/>
      <c r="F202" s="71"/>
      <c r="G202" s="71"/>
    </row>
    <row r="203" spans="1:7" ht="15.6" customHeight="1" x14ac:dyDescent="0.3">
      <c r="A203" s="214"/>
      <c r="B203" s="73"/>
      <c r="C203" s="91" t="s">
        <v>57</v>
      </c>
      <c r="D203" s="159"/>
      <c r="E203" s="78"/>
      <c r="F203" s="71"/>
      <c r="G203" s="71"/>
    </row>
    <row r="204" spans="1:7" ht="15.6" customHeight="1" x14ac:dyDescent="0.3">
      <c r="A204" s="214"/>
      <c r="B204" s="73"/>
      <c r="C204" s="91"/>
      <c r="D204" s="159"/>
      <c r="E204" s="78"/>
      <c r="F204" s="71"/>
      <c r="G204" s="71"/>
    </row>
    <row r="205" spans="1:7" ht="15.6" customHeight="1" x14ac:dyDescent="0.3">
      <c r="A205" s="214"/>
      <c r="B205" s="73"/>
      <c r="C205" s="62" t="s">
        <v>34</v>
      </c>
      <c r="D205" s="159"/>
      <c r="E205" s="78"/>
      <c r="F205" s="82"/>
      <c r="G205" s="60"/>
    </row>
    <row r="206" spans="1:7" ht="15.6" customHeight="1" x14ac:dyDescent="0.3">
      <c r="A206" s="214"/>
      <c r="B206" s="73"/>
      <c r="C206" s="91" t="s">
        <v>127</v>
      </c>
      <c r="D206" s="159" t="s">
        <v>36</v>
      </c>
      <c r="E206" s="78"/>
      <c r="F206" s="82"/>
      <c r="G206" s="115">
        <f t="shared" ref="G206" si="29">IF(D206&lt;&gt;"",E206*F206,"")</f>
        <v>0</v>
      </c>
    </row>
    <row r="207" spans="1:7" ht="15.6" customHeight="1" x14ac:dyDescent="0.3">
      <c r="A207" s="214"/>
      <c r="B207" s="73"/>
      <c r="C207" s="101"/>
      <c r="D207" s="159"/>
      <c r="E207" s="78"/>
      <c r="F207" s="82"/>
      <c r="G207" s="60"/>
    </row>
    <row r="208" spans="1:7" ht="15.6" customHeight="1" x14ac:dyDescent="0.3">
      <c r="A208" s="214"/>
      <c r="B208" s="73"/>
      <c r="C208" s="62" t="s">
        <v>37</v>
      </c>
      <c r="D208" s="161"/>
      <c r="E208" s="78"/>
      <c r="F208" s="82"/>
      <c r="G208" s="60"/>
    </row>
    <row r="209" spans="1:7" ht="15.6" customHeight="1" x14ac:dyDescent="0.3">
      <c r="A209" s="214"/>
      <c r="B209" s="73"/>
      <c r="C209" s="91" t="s">
        <v>45</v>
      </c>
      <c r="D209" s="161" t="s">
        <v>22</v>
      </c>
      <c r="E209" s="78"/>
      <c r="F209" s="82"/>
      <c r="G209" s="115">
        <f t="shared" ref="G209:G226" si="30">IF(D209&lt;&gt;"",E209*F209,"")</f>
        <v>0</v>
      </c>
    </row>
    <row r="210" spans="1:7" ht="15.6" customHeight="1" x14ac:dyDescent="0.3">
      <c r="A210" s="214"/>
      <c r="B210" s="73"/>
      <c r="C210" s="91" t="s">
        <v>38</v>
      </c>
      <c r="D210" s="159" t="s">
        <v>22</v>
      </c>
      <c r="E210" s="78"/>
      <c r="F210" s="71"/>
      <c r="G210" s="71">
        <f t="shared" si="30"/>
        <v>0</v>
      </c>
    </row>
    <row r="211" spans="1:7" ht="15.6" customHeight="1" x14ac:dyDescent="0.3">
      <c r="A211" s="214"/>
      <c r="B211" s="73"/>
      <c r="C211" s="91" t="s">
        <v>58</v>
      </c>
      <c r="D211" s="159" t="s">
        <v>22</v>
      </c>
      <c r="E211" s="78"/>
      <c r="F211" s="71"/>
      <c r="G211" s="71">
        <f t="shared" si="30"/>
        <v>0</v>
      </c>
    </row>
    <row r="212" spans="1:7" ht="15.6" customHeight="1" x14ac:dyDescent="0.3">
      <c r="A212" s="214"/>
      <c r="B212" s="73"/>
      <c r="C212" s="91" t="s">
        <v>59</v>
      </c>
      <c r="D212" s="159" t="s">
        <v>22</v>
      </c>
      <c r="E212" s="78"/>
      <c r="F212" s="71"/>
      <c r="G212" s="71">
        <f t="shared" si="30"/>
        <v>0</v>
      </c>
    </row>
    <row r="213" spans="1:7" ht="27" x14ac:dyDescent="0.3">
      <c r="A213" s="214"/>
      <c r="B213" s="73"/>
      <c r="C213" s="100" t="s">
        <v>46</v>
      </c>
      <c r="D213" s="159" t="s">
        <v>22</v>
      </c>
      <c r="E213" s="78"/>
      <c r="F213" s="71"/>
      <c r="G213" s="71">
        <f t="shared" si="30"/>
        <v>0</v>
      </c>
    </row>
    <row r="214" spans="1:7" ht="15.6" customHeight="1" x14ac:dyDescent="0.3">
      <c r="A214" s="214"/>
      <c r="B214" s="73"/>
      <c r="C214" s="91" t="s">
        <v>61</v>
      </c>
      <c r="D214" s="159" t="s">
        <v>22</v>
      </c>
      <c r="E214" s="78"/>
      <c r="F214" s="71"/>
      <c r="G214" s="71">
        <f t="shared" si="30"/>
        <v>0</v>
      </c>
    </row>
    <row r="215" spans="1:7" ht="15.6" customHeight="1" x14ac:dyDescent="0.3">
      <c r="A215" s="214"/>
      <c r="B215" s="73"/>
      <c r="C215" s="91" t="s">
        <v>40</v>
      </c>
      <c r="D215" s="159" t="s">
        <v>22</v>
      </c>
      <c r="E215" s="78"/>
      <c r="F215" s="71"/>
      <c r="G215" s="71">
        <f t="shared" si="30"/>
        <v>0</v>
      </c>
    </row>
    <row r="216" spans="1:7" ht="15.6" customHeight="1" x14ac:dyDescent="0.3">
      <c r="A216" s="214"/>
      <c r="B216" s="73"/>
      <c r="C216" s="91" t="s">
        <v>165</v>
      </c>
      <c r="D216" s="159" t="s">
        <v>22</v>
      </c>
      <c r="E216" s="78"/>
      <c r="F216" s="71"/>
      <c r="G216" s="71">
        <f t="shared" si="30"/>
        <v>0</v>
      </c>
    </row>
    <row r="217" spans="1:7" ht="15.6" customHeight="1" x14ac:dyDescent="0.3">
      <c r="A217" s="214"/>
      <c r="B217" s="73"/>
      <c r="C217" s="91" t="s">
        <v>166</v>
      </c>
      <c r="D217" s="159" t="s">
        <v>22</v>
      </c>
      <c r="E217" s="78"/>
      <c r="F217" s="71"/>
      <c r="G217" s="71">
        <f t="shared" si="30"/>
        <v>0</v>
      </c>
    </row>
    <row r="218" spans="1:7" ht="26.4" x14ac:dyDescent="0.3">
      <c r="A218" s="214"/>
      <c r="B218" s="73"/>
      <c r="C218" s="96" t="s">
        <v>167</v>
      </c>
      <c r="D218" s="159" t="s">
        <v>22</v>
      </c>
      <c r="E218" s="78"/>
      <c r="F218" s="71"/>
      <c r="G218" s="71">
        <f t="shared" si="30"/>
        <v>0</v>
      </c>
    </row>
    <row r="219" spans="1:7" ht="15.6" customHeight="1" x14ac:dyDescent="0.3">
      <c r="A219" s="214"/>
      <c r="B219" s="73"/>
      <c r="C219" s="96" t="s">
        <v>169</v>
      </c>
      <c r="D219" s="159" t="s">
        <v>22</v>
      </c>
      <c r="E219" s="78"/>
      <c r="F219" s="71"/>
      <c r="G219" s="71">
        <f t="shared" si="30"/>
        <v>0</v>
      </c>
    </row>
    <row r="220" spans="1:7" ht="15.6" customHeight="1" x14ac:dyDescent="0.3">
      <c r="A220" s="214"/>
      <c r="B220" s="73"/>
      <c r="C220" s="96" t="s">
        <v>170</v>
      </c>
      <c r="D220" s="159" t="s">
        <v>22</v>
      </c>
      <c r="E220" s="78"/>
      <c r="F220" s="71"/>
      <c r="G220" s="71">
        <f t="shared" si="30"/>
        <v>0</v>
      </c>
    </row>
    <row r="221" spans="1:7" ht="15.6" customHeight="1" x14ac:dyDescent="0.3">
      <c r="A221" s="214"/>
      <c r="B221" s="73"/>
      <c r="C221" s="96" t="s">
        <v>177</v>
      </c>
      <c r="D221" s="159" t="s">
        <v>22</v>
      </c>
      <c r="E221" s="78"/>
      <c r="F221" s="71"/>
      <c r="G221" s="71">
        <f t="shared" si="30"/>
        <v>0</v>
      </c>
    </row>
    <row r="222" spans="1:7" ht="15.6" customHeight="1" x14ac:dyDescent="0.3">
      <c r="A222" s="214"/>
      <c r="B222" s="73"/>
      <c r="C222" s="91" t="s">
        <v>58</v>
      </c>
      <c r="D222" s="159" t="s">
        <v>22</v>
      </c>
      <c r="E222" s="78"/>
      <c r="F222" s="71"/>
      <c r="G222" s="71">
        <f t="shared" si="30"/>
        <v>0</v>
      </c>
    </row>
    <row r="223" spans="1:7" ht="15.6" customHeight="1" x14ac:dyDescent="0.3">
      <c r="A223" s="214"/>
      <c r="B223" s="73"/>
      <c r="C223" s="91" t="s">
        <v>60</v>
      </c>
      <c r="D223" s="159" t="s">
        <v>22</v>
      </c>
      <c r="E223" s="69"/>
      <c r="F223" s="71"/>
      <c r="G223" s="71">
        <f t="shared" si="30"/>
        <v>0</v>
      </c>
    </row>
    <row r="224" spans="1:7" ht="15.6" customHeight="1" x14ac:dyDescent="0.3">
      <c r="A224" s="192">
        <v>4</v>
      </c>
      <c r="B224" s="73"/>
      <c r="C224" s="91" t="s">
        <v>180</v>
      </c>
      <c r="D224" s="159" t="s">
        <v>22</v>
      </c>
      <c r="E224" s="69"/>
      <c r="F224" s="71"/>
      <c r="G224" s="71">
        <f t="shared" si="30"/>
        <v>0</v>
      </c>
    </row>
    <row r="225" spans="1:7" ht="15.6" customHeight="1" x14ac:dyDescent="0.3">
      <c r="A225" s="192"/>
      <c r="B225" s="73"/>
      <c r="C225" s="91" t="s">
        <v>51</v>
      </c>
      <c r="D225" s="159" t="s">
        <v>22</v>
      </c>
      <c r="E225" s="69"/>
      <c r="F225" s="71"/>
      <c r="G225" s="71">
        <f t="shared" si="30"/>
        <v>0</v>
      </c>
    </row>
    <row r="226" spans="1:7" ht="15.6" customHeight="1" x14ac:dyDescent="0.3">
      <c r="A226" s="192"/>
      <c r="B226" s="73"/>
      <c r="C226" s="91" t="s">
        <v>52</v>
      </c>
      <c r="D226" s="159" t="s">
        <v>22</v>
      </c>
      <c r="E226" s="69"/>
      <c r="F226" s="71"/>
      <c r="G226" s="71">
        <f t="shared" si="30"/>
        <v>0</v>
      </c>
    </row>
    <row r="227" spans="1:7" ht="15.6" customHeight="1" x14ac:dyDescent="0.3">
      <c r="A227" s="192"/>
      <c r="B227" s="73"/>
      <c r="C227" s="91"/>
      <c r="D227" s="159"/>
      <c r="E227" s="69"/>
      <c r="F227" s="71"/>
      <c r="G227" s="71"/>
    </row>
    <row r="228" spans="1:7" ht="15.6" customHeight="1" x14ac:dyDescent="0.3">
      <c r="A228" s="192"/>
      <c r="B228" s="73"/>
      <c r="C228" s="91"/>
      <c r="D228" s="159"/>
      <c r="E228" s="69"/>
      <c r="F228" s="71"/>
      <c r="G228" s="71"/>
    </row>
    <row r="229" spans="1:7" ht="15.6" customHeight="1" x14ac:dyDescent="0.3">
      <c r="A229" s="192"/>
      <c r="B229" s="32"/>
      <c r="C229" s="62" t="s">
        <v>47</v>
      </c>
      <c r="D229" s="159"/>
      <c r="E229" s="78"/>
      <c r="F229" s="71"/>
      <c r="G229" s="71"/>
    </row>
    <row r="230" spans="1:7" ht="26.4" x14ac:dyDescent="0.3">
      <c r="A230" s="192"/>
      <c r="B230" s="104"/>
      <c r="C230" s="96" t="s">
        <v>41</v>
      </c>
      <c r="D230" s="162" t="s">
        <v>42</v>
      </c>
      <c r="E230" s="78"/>
      <c r="F230" s="71"/>
      <c r="G230" s="71">
        <f t="shared" ref="G230" si="31">IF(D230&lt;&gt;"",E230*F230,"")</f>
        <v>0</v>
      </c>
    </row>
    <row r="231" spans="1:7" ht="26.4" x14ac:dyDescent="0.3">
      <c r="A231" s="192"/>
      <c r="B231" s="104"/>
      <c r="C231" s="96" t="s">
        <v>48</v>
      </c>
      <c r="D231" s="162"/>
      <c r="E231" s="78"/>
      <c r="F231" s="71"/>
      <c r="G231" s="71"/>
    </row>
    <row r="232" spans="1:7" ht="15.6" customHeight="1" x14ac:dyDescent="0.3">
      <c r="A232" s="192"/>
      <c r="B232" s="104"/>
      <c r="C232" s="96" t="s">
        <v>49</v>
      </c>
      <c r="D232" s="162"/>
      <c r="E232" s="78"/>
      <c r="F232" s="71"/>
      <c r="G232" s="71" t="str">
        <f t="shared" ref="G232:G233" si="32">IF(D232&lt;&gt;"",E232*F232,"")</f>
        <v/>
      </c>
    </row>
    <row r="233" spans="1:7" ht="26.4" x14ac:dyDescent="0.3">
      <c r="A233" s="192"/>
      <c r="B233" s="104"/>
      <c r="C233" s="96" t="s">
        <v>50</v>
      </c>
      <c r="D233" s="162" t="s">
        <v>15</v>
      </c>
      <c r="E233" s="78"/>
      <c r="F233" s="71"/>
      <c r="G233" s="71">
        <f t="shared" si="32"/>
        <v>0</v>
      </c>
    </row>
    <row r="234" spans="1:7" ht="15.6" customHeight="1" x14ac:dyDescent="0.3">
      <c r="A234" s="192"/>
      <c r="B234" s="104"/>
      <c r="C234" s="96"/>
      <c r="D234" s="162"/>
      <c r="E234" s="78"/>
      <c r="F234" s="71"/>
      <c r="G234" s="71"/>
    </row>
    <row r="235" spans="1:7" ht="15.6" customHeight="1" x14ac:dyDescent="0.3">
      <c r="A235" s="192"/>
      <c r="B235" s="31"/>
      <c r="C235" s="62" t="s">
        <v>183</v>
      </c>
      <c r="D235" s="159"/>
      <c r="E235" s="78"/>
      <c r="F235" s="71"/>
      <c r="G235" s="71"/>
    </row>
    <row r="236" spans="1:7" ht="26.4" x14ac:dyDescent="0.3">
      <c r="A236" s="192"/>
      <c r="B236" s="73"/>
      <c r="C236" s="96" t="s">
        <v>41</v>
      </c>
      <c r="D236" s="162" t="s">
        <v>15</v>
      </c>
      <c r="E236" s="78"/>
      <c r="F236" s="71"/>
      <c r="G236" s="71">
        <f t="shared" ref="G236" si="33">IF(D236&lt;&gt;"",E236*F236,"")</f>
        <v>0</v>
      </c>
    </row>
    <row r="237" spans="1:7" ht="26.4" x14ac:dyDescent="0.3">
      <c r="A237" s="192"/>
      <c r="B237" s="73"/>
      <c r="C237" s="96" t="s">
        <v>48</v>
      </c>
      <c r="D237" s="162"/>
      <c r="E237" s="78"/>
      <c r="F237" s="71"/>
      <c r="G237" s="71"/>
    </row>
    <row r="238" spans="1:7" ht="15.6" customHeight="1" x14ac:dyDescent="0.3">
      <c r="A238" s="192"/>
      <c r="B238" s="73"/>
      <c r="C238" s="96" t="s">
        <v>49</v>
      </c>
      <c r="D238" s="162"/>
      <c r="E238" s="78"/>
      <c r="F238" s="71"/>
      <c r="G238" s="71" t="str">
        <f t="shared" ref="G238:G239" si="34">IF(D238&lt;&gt;"",E238*F238,"")</f>
        <v/>
      </c>
    </row>
    <row r="239" spans="1:7" ht="26.4" x14ac:dyDescent="0.3">
      <c r="A239" s="192"/>
      <c r="B239" s="73"/>
      <c r="C239" s="96" t="s">
        <v>50</v>
      </c>
      <c r="D239" s="162" t="s">
        <v>15</v>
      </c>
      <c r="E239" s="78"/>
      <c r="F239" s="71"/>
      <c r="G239" s="71">
        <f t="shared" si="34"/>
        <v>0</v>
      </c>
    </row>
    <row r="240" spans="1:7" ht="15.6" customHeight="1" x14ac:dyDescent="0.3">
      <c r="A240" s="192"/>
      <c r="B240" s="73"/>
      <c r="C240" s="91"/>
      <c r="D240" s="159"/>
      <c r="E240" s="69"/>
      <c r="F240" s="71"/>
      <c r="G240" s="71"/>
    </row>
    <row r="241" spans="1:7" ht="15.6" customHeight="1" x14ac:dyDescent="0.3">
      <c r="A241" s="192"/>
      <c r="B241" s="73"/>
      <c r="C241" s="62" t="s">
        <v>184</v>
      </c>
      <c r="D241" s="159"/>
      <c r="E241" s="78"/>
      <c r="F241" s="71"/>
      <c r="G241" s="71"/>
    </row>
    <row r="242" spans="1:7" ht="15.6" customHeight="1" x14ac:dyDescent="0.3">
      <c r="A242" s="192"/>
      <c r="B242" s="213"/>
      <c r="C242" s="217" t="s">
        <v>216</v>
      </c>
      <c r="D242" s="218" t="s">
        <v>15</v>
      </c>
      <c r="E242" s="153"/>
      <c r="F242" s="152"/>
      <c r="G242" s="212">
        <f t="shared" ref="G242" si="35">IF(D242&lt;&gt;"",E242*F242,"")</f>
        <v>0</v>
      </c>
    </row>
    <row r="243" spans="1:7" ht="26.55" customHeight="1" x14ac:dyDescent="0.3">
      <c r="A243" s="192"/>
      <c r="B243" s="213"/>
      <c r="C243" s="217"/>
      <c r="D243" s="218"/>
      <c r="E243" s="153"/>
      <c r="F243" s="152"/>
      <c r="G243" s="212"/>
    </row>
    <row r="244" spans="1:7" ht="15.6" customHeight="1" x14ac:dyDescent="0.3">
      <c r="A244" s="192"/>
      <c r="B244" s="213"/>
      <c r="C244" s="217"/>
      <c r="D244" s="218"/>
      <c r="E244" s="153"/>
      <c r="F244" s="152"/>
      <c r="G244" s="212"/>
    </row>
    <row r="245" spans="1:7" ht="26.4" x14ac:dyDescent="0.3">
      <c r="A245" s="192"/>
      <c r="B245" s="73"/>
      <c r="C245" s="96" t="s">
        <v>50</v>
      </c>
      <c r="D245" s="162" t="s">
        <v>15</v>
      </c>
      <c r="E245" s="78"/>
      <c r="F245" s="71"/>
      <c r="G245" s="71">
        <f t="shared" ref="G245" si="36">IF(D245&lt;&gt;"",E245*F245,"")</f>
        <v>0</v>
      </c>
    </row>
    <row r="246" spans="1:7" ht="15.6" customHeight="1" x14ac:dyDescent="0.3">
      <c r="A246" s="192"/>
      <c r="B246" s="73"/>
      <c r="C246" s="91"/>
      <c r="D246" s="159"/>
      <c r="E246" s="69"/>
      <c r="F246" s="71"/>
      <c r="G246" s="71"/>
    </row>
    <row r="247" spans="1:7" ht="15.6" customHeight="1" x14ac:dyDescent="0.3">
      <c r="A247" s="192"/>
      <c r="B247" s="32"/>
      <c r="C247" s="62" t="s">
        <v>53</v>
      </c>
      <c r="D247" s="159"/>
      <c r="E247" s="69"/>
      <c r="F247" s="71"/>
      <c r="G247" s="71" t="str">
        <f t="shared" si="26"/>
        <v/>
      </c>
    </row>
    <row r="248" spans="1:7" ht="15.6" customHeight="1" x14ac:dyDescent="0.3">
      <c r="A248" s="192"/>
      <c r="B248" s="73"/>
      <c r="C248" s="102"/>
      <c r="D248" s="159"/>
      <c r="E248" s="69"/>
      <c r="F248" s="71"/>
      <c r="G248" s="71"/>
    </row>
    <row r="249" spans="1:7" ht="15.6" customHeight="1" x14ac:dyDescent="0.3">
      <c r="A249" s="192"/>
      <c r="B249" s="73"/>
      <c r="C249" s="91" t="s">
        <v>54</v>
      </c>
      <c r="D249" s="159"/>
      <c r="E249" s="69"/>
      <c r="F249" s="71"/>
      <c r="G249" s="71" t="str">
        <f t="shared" si="26"/>
        <v/>
      </c>
    </row>
    <row r="250" spans="1:7" ht="15.6" customHeight="1" x14ac:dyDescent="0.3">
      <c r="A250" s="192"/>
      <c r="B250" s="73"/>
      <c r="C250" s="91" t="s">
        <v>118</v>
      </c>
      <c r="D250" s="159" t="s">
        <v>93</v>
      </c>
      <c r="E250" s="69"/>
      <c r="F250" s="71"/>
      <c r="G250" s="71">
        <f t="shared" si="26"/>
        <v>0</v>
      </c>
    </row>
    <row r="251" spans="1:7" ht="15.6" customHeight="1" x14ac:dyDescent="0.3">
      <c r="A251" s="192"/>
      <c r="B251" s="73"/>
      <c r="C251" s="91" t="s">
        <v>119</v>
      </c>
      <c r="D251" s="159" t="s">
        <v>93</v>
      </c>
      <c r="E251" s="69"/>
      <c r="F251" s="71"/>
      <c r="G251" s="71">
        <f t="shared" si="26"/>
        <v>0</v>
      </c>
    </row>
    <row r="252" spans="1:7" ht="15.6" customHeight="1" x14ac:dyDescent="0.3">
      <c r="A252" s="192"/>
      <c r="B252" s="73"/>
      <c r="C252" s="91" t="s">
        <v>120</v>
      </c>
      <c r="D252" s="159" t="s">
        <v>93</v>
      </c>
      <c r="E252" s="69"/>
      <c r="F252" s="71"/>
      <c r="G252" s="71">
        <f t="shared" si="26"/>
        <v>0</v>
      </c>
    </row>
    <row r="253" spans="1:7" ht="15.6" customHeight="1" x14ac:dyDescent="0.3">
      <c r="A253" s="192"/>
      <c r="B253" s="73"/>
      <c r="C253" s="91" t="s">
        <v>121</v>
      </c>
      <c r="D253" s="159" t="s">
        <v>93</v>
      </c>
      <c r="E253" s="69"/>
      <c r="F253" s="71"/>
      <c r="G253" s="71">
        <f t="shared" si="26"/>
        <v>0</v>
      </c>
    </row>
    <row r="254" spans="1:7" ht="15.6" customHeight="1" x14ac:dyDescent="0.3">
      <c r="A254" s="192"/>
      <c r="B254" s="99"/>
      <c r="C254" s="103"/>
      <c r="D254" s="30"/>
      <c r="E254" s="69"/>
      <c r="F254" s="61"/>
      <c r="G254" s="61"/>
    </row>
    <row r="255" spans="1:7" ht="15.6" customHeight="1" x14ac:dyDescent="0.3">
      <c r="A255" s="192"/>
      <c r="B255" s="73"/>
      <c r="C255" s="91" t="s">
        <v>122</v>
      </c>
      <c r="D255" s="159"/>
      <c r="E255" s="83"/>
      <c r="F255" s="71"/>
      <c r="G255" s="71" t="str">
        <f>IF(D255&lt;&gt;"",E256*F255,"")</f>
        <v/>
      </c>
    </row>
    <row r="256" spans="1:7" ht="15.6" customHeight="1" x14ac:dyDescent="0.3">
      <c r="A256" s="192"/>
      <c r="B256" s="73"/>
      <c r="C256" s="91" t="s">
        <v>123</v>
      </c>
      <c r="D256" s="159" t="s">
        <v>93</v>
      </c>
      <c r="E256" s="69"/>
      <c r="F256" s="71"/>
      <c r="G256" s="71">
        <f>IF(D256&lt;&gt;"",E256*F256,"")</f>
        <v>0</v>
      </c>
    </row>
    <row r="257" spans="1:7" ht="15.6" customHeight="1" x14ac:dyDescent="0.3">
      <c r="A257" s="192"/>
      <c r="B257" s="73"/>
      <c r="C257" s="91" t="s">
        <v>124</v>
      </c>
      <c r="D257" s="159" t="s">
        <v>93</v>
      </c>
      <c r="E257" s="69"/>
      <c r="F257" s="71"/>
      <c r="G257" s="71">
        <f t="shared" ref="G257:G259" si="37">IF(D257&lt;&gt;"",E257*F257,"")</f>
        <v>0</v>
      </c>
    </row>
    <row r="258" spans="1:7" ht="15.6" customHeight="1" x14ac:dyDescent="0.3">
      <c r="A258" s="192"/>
      <c r="B258" s="73"/>
      <c r="C258" s="91" t="s">
        <v>125</v>
      </c>
      <c r="D258" s="159" t="s">
        <v>93</v>
      </c>
      <c r="E258" s="69"/>
      <c r="F258" s="71"/>
      <c r="G258" s="71">
        <f t="shared" si="37"/>
        <v>0</v>
      </c>
    </row>
    <row r="259" spans="1:7" ht="15.6" customHeight="1" x14ac:dyDescent="0.3">
      <c r="A259" s="192"/>
      <c r="B259" s="73"/>
      <c r="C259" s="91" t="s">
        <v>126</v>
      </c>
      <c r="D259" s="159" t="s">
        <v>93</v>
      </c>
      <c r="E259" s="69"/>
      <c r="F259" s="71"/>
      <c r="G259" s="71">
        <f t="shared" si="37"/>
        <v>0</v>
      </c>
    </row>
    <row r="260" spans="1:7" ht="15.6" customHeight="1" x14ac:dyDescent="0.3">
      <c r="A260" s="192"/>
      <c r="B260" s="99"/>
      <c r="C260" s="103"/>
      <c r="D260" s="30"/>
      <c r="E260" s="69"/>
      <c r="F260" s="82" t="s">
        <v>151</v>
      </c>
      <c r="G260" s="60">
        <f>SUM(G125:G259)</f>
        <v>0</v>
      </c>
    </row>
    <row r="261" spans="1:7" ht="15.6" customHeight="1" x14ac:dyDescent="0.3">
      <c r="A261" s="192"/>
      <c r="B261" s="31"/>
      <c r="C261" s="101"/>
      <c r="D261" s="161"/>
      <c r="E261" s="69"/>
      <c r="G261" s="118"/>
    </row>
    <row r="262" spans="1:7" ht="15.6" customHeight="1" x14ac:dyDescent="0.3">
      <c r="A262" s="192">
        <v>4</v>
      </c>
      <c r="B262" s="142" t="s">
        <v>252</v>
      </c>
      <c r="C262" s="95" t="s">
        <v>196</v>
      </c>
      <c r="D262" s="30"/>
      <c r="E262" s="30"/>
      <c r="F262" s="67"/>
      <c r="G262" s="60"/>
    </row>
    <row r="263" spans="1:7" ht="15.6" customHeight="1" x14ac:dyDescent="0.3">
      <c r="A263" s="192"/>
      <c r="D263" s="30"/>
      <c r="E263" s="30"/>
      <c r="F263" s="67"/>
      <c r="G263" s="60"/>
    </row>
    <row r="264" spans="1:7" ht="15.6" customHeight="1" x14ac:dyDescent="0.3">
      <c r="A264" s="192"/>
      <c r="B264" s="31"/>
      <c r="C264" s="80"/>
      <c r="D264" s="30"/>
      <c r="E264" s="30"/>
      <c r="F264" s="67"/>
      <c r="G264" s="60"/>
    </row>
    <row r="265" spans="1:7" ht="15.6" customHeight="1" x14ac:dyDescent="0.3">
      <c r="A265" s="192"/>
      <c r="B265" s="32"/>
      <c r="C265" s="133" t="s">
        <v>147</v>
      </c>
      <c r="D265" s="159" t="s">
        <v>22</v>
      </c>
      <c r="E265" s="70"/>
      <c r="F265" s="71"/>
      <c r="G265" s="71">
        <f t="shared" ref="G265:G267" si="38">IF(D265&lt;&gt;"",E265*F265,"")</f>
        <v>0</v>
      </c>
    </row>
    <row r="266" spans="1:7" ht="15.6" customHeight="1" x14ac:dyDescent="0.3">
      <c r="A266" s="192"/>
      <c r="B266" s="73"/>
      <c r="C266" s="131" t="s">
        <v>55</v>
      </c>
      <c r="D266" s="159"/>
      <c r="E266" s="70"/>
      <c r="F266" s="71"/>
      <c r="G266" s="71" t="str">
        <f t="shared" si="38"/>
        <v/>
      </c>
    </row>
    <row r="267" spans="1:7" ht="15.6" customHeight="1" x14ac:dyDescent="0.3">
      <c r="A267" s="192"/>
      <c r="B267" s="73"/>
      <c r="C267" s="131" t="s">
        <v>57</v>
      </c>
      <c r="D267" s="159"/>
      <c r="E267" s="70"/>
      <c r="F267" s="71"/>
      <c r="G267" s="71" t="str">
        <f t="shared" si="38"/>
        <v/>
      </c>
    </row>
    <row r="268" spans="1:7" ht="15.6" customHeight="1" x14ac:dyDescent="0.3">
      <c r="A268" s="192"/>
      <c r="B268" s="73"/>
      <c r="C268" s="131" t="s">
        <v>186</v>
      </c>
      <c r="D268" s="159"/>
      <c r="E268" s="70"/>
      <c r="F268" s="71"/>
      <c r="G268" s="71" t="str">
        <f t="shared" ref="G268:G269" si="39">IF(D268&lt;&gt;"",E268*F268,"")</f>
        <v/>
      </c>
    </row>
    <row r="269" spans="1:7" ht="15.6" customHeight="1" x14ac:dyDescent="0.3">
      <c r="A269" s="192"/>
      <c r="B269" s="73"/>
      <c r="C269" s="131" t="s">
        <v>185</v>
      </c>
      <c r="D269" s="159"/>
      <c r="E269" s="70"/>
      <c r="F269" s="71"/>
      <c r="G269" s="71" t="str">
        <f t="shared" si="39"/>
        <v/>
      </c>
    </row>
    <row r="270" spans="1:7" ht="15.6" customHeight="1" x14ac:dyDescent="0.3">
      <c r="A270" s="192"/>
      <c r="B270" s="125"/>
      <c r="C270" s="131" t="s">
        <v>232</v>
      </c>
      <c r="D270" s="159" t="s">
        <v>15</v>
      </c>
      <c r="E270" s="70"/>
      <c r="F270" s="71"/>
      <c r="G270" s="71">
        <f>IF(D270&lt;&gt;"",E270*F270,"")</f>
        <v>0</v>
      </c>
    </row>
    <row r="271" spans="1:7" ht="15.6" customHeight="1" x14ac:dyDescent="0.3">
      <c r="A271" s="192"/>
      <c r="B271" s="125"/>
      <c r="C271" s="131" t="s">
        <v>233</v>
      </c>
      <c r="D271" s="159" t="s">
        <v>22</v>
      </c>
      <c r="E271" s="70"/>
      <c r="F271" s="71"/>
      <c r="G271" s="71">
        <f t="shared" ref="G271:G272" si="40">IF(D271&lt;&gt;"",E271*F271,"")</f>
        <v>0</v>
      </c>
    </row>
    <row r="272" spans="1:7" ht="15.6" customHeight="1" x14ac:dyDescent="0.3">
      <c r="A272" s="192"/>
      <c r="B272" s="125"/>
      <c r="C272" s="131" t="s">
        <v>234</v>
      </c>
      <c r="D272" s="159" t="s">
        <v>15</v>
      </c>
      <c r="E272" s="70"/>
      <c r="F272" s="71"/>
      <c r="G272" s="71">
        <f t="shared" si="40"/>
        <v>0</v>
      </c>
    </row>
    <row r="273" spans="1:7" ht="15.6" customHeight="1" x14ac:dyDescent="0.3">
      <c r="A273" s="192"/>
      <c r="B273" s="125"/>
      <c r="C273" s="131"/>
      <c r="D273" s="159"/>
      <c r="E273" s="70"/>
      <c r="F273" s="71"/>
      <c r="G273" s="71"/>
    </row>
    <row r="274" spans="1:7" ht="15.6" customHeight="1" x14ac:dyDescent="0.3">
      <c r="A274" s="192"/>
      <c r="B274" s="125"/>
      <c r="C274" s="134" t="s">
        <v>142</v>
      </c>
      <c r="D274" s="159" t="s">
        <v>22</v>
      </c>
      <c r="E274" s="70"/>
      <c r="F274" s="71"/>
      <c r="G274" s="71">
        <f t="shared" ref="G274:G281" si="41">IF(D274&lt;&gt;"",E274*F274,"")</f>
        <v>0</v>
      </c>
    </row>
    <row r="275" spans="1:7" ht="15.6" customHeight="1" x14ac:dyDescent="0.3">
      <c r="A275" s="192"/>
      <c r="B275" s="125"/>
      <c r="C275" s="134" t="s">
        <v>75</v>
      </c>
      <c r="D275" s="159" t="s">
        <v>22</v>
      </c>
      <c r="E275" s="70"/>
      <c r="F275" s="71"/>
      <c r="G275" s="71">
        <f t="shared" si="41"/>
        <v>0</v>
      </c>
    </row>
    <row r="276" spans="1:7" ht="15.6" customHeight="1" x14ac:dyDescent="0.3">
      <c r="A276" s="192"/>
      <c r="B276" s="125"/>
      <c r="C276" s="134" t="s">
        <v>76</v>
      </c>
      <c r="D276" s="159" t="s">
        <v>22</v>
      </c>
      <c r="E276" s="70"/>
      <c r="F276" s="71"/>
      <c r="G276" s="71">
        <f t="shared" si="41"/>
        <v>0</v>
      </c>
    </row>
    <row r="277" spans="1:7" ht="15.6" customHeight="1" x14ac:dyDescent="0.3">
      <c r="A277" s="192"/>
      <c r="B277" s="125"/>
      <c r="C277" s="134" t="s">
        <v>77</v>
      </c>
      <c r="D277" s="159" t="s">
        <v>22</v>
      </c>
      <c r="E277" s="70"/>
      <c r="F277" s="71"/>
      <c r="G277" s="71">
        <f t="shared" si="41"/>
        <v>0</v>
      </c>
    </row>
    <row r="278" spans="1:7" ht="15.6" customHeight="1" x14ac:dyDescent="0.3">
      <c r="A278" s="192"/>
      <c r="B278" s="125"/>
      <c r="C278" s="134" t="s">
        <v>78</v>
      </c>
      <c r="D278" s="159" t="s">
        <v>22</v>
      </c>
      <c r="E278" s="70"/>
      <c r="F278" s="71"/>
      <c r="G278" s="71">
        <f t="shared" si="41"/>
        <v>0</v>
      </c>
    </row>
    <row r="279" spans="1:7" ht="15.6" customHeight="1" x14ac:dyDescent="0.3">
      <c r="A279" s="192"/>
      <c r="B279" s="73"/>
      <c r="C279" s="134" t="s">
        <v>79</v>
      </c>
      <c r="D279" s="159" t="s">
        <v>22</v>
      </c>
      <c r="E279" s="70"/>
      <c r="F279" s="71"/>
      <c r="G279" s="71">
        <f t="shared" si="41"/>
        <v>0</v>
      </c>
    </row>
    <row r="280" spans="1:7" ht="15.6" customHeight="1" x14ac:dyDescent="0.3">
      <c r="A280" s="192"/>
      <c r="B280" s="73"/>
      <c r="C280" s="134" t="s">
        <v>80</v>
      </c>
      <c r="D280" s="159" t="s">
        <v>22</v>
      </c>
      <c r="E280" s="70"/>
      <c r="F280" s="71"/>
      <c r="G280" s="71">
        <f t="shared" si="41"/>
        <v>0</v>
      </c>
    </row>
    <row r="281" spans="1:7" ht="15.6" customHeight="1" x14ac:dyDescent="0.3">
      <c r="A281" s="192"/>
      <c r="B281" s="73"/>
      <c r="C281" s="134" t="s">
        <v>81</v>
      </c>
      <c r="D281" s="159" t="s">
        <v>22</v>
      </c>
      <c r="E281" s="70"/>
      <c r="F281" s="71"/>
      <c r="G281" s="71">
        <f t="shared" si="41"/>
        <v>0</v>
      </c>
    </row>
    <row r="282" spans="1:7" ht="15.6" customHeight="1" x14ac:dyDescent="0.3">
      <c r="A282" s="192"/>
      <c r="B282" s="73"/>
      <c r="C282" s="131"/>
      <c r="D282" s="159"/>
      <c r="E282" s="70"/>
      <c r="F282" s="71"/>
      <c r="G282" s="71"/>
    </row>
    <row r="283" spans="1:7" ht="15.6" customHeight="1" x14ac:dyDescent="0.3">
      <c r="A283" s="192"/>
      <c r="B283" s="31"/>
      <c r="C283" s="135"/>
      <c r="D283" s="161"/>
      <c r="E283" s="64"/>
      <c r="F283" s="82"/>
      <c r="G283" s="60"/>
    </row>
    <row r="284" spans="1:7" ht="15.6" customHeight="1" x14ac:dyDescent="0.3">
      <c r="A284" s="192"/>
      <c r="B284" s="32"/>
      <c r="C284" s="133" t="s">
        <v>148</v>
      </c>
      <c r="D284" s="159"/>
      <c r="E284" s="70"/>
      <c r="F284" s="71"/>
      <c r="G284" s="71" t="str">
        <f t="shared" ref="G284:G294" si="42">IF(D284&lt;&gt;"",E284*F284,"")</f>
        <v/>
      </c>
    </row>
    <row r="285" spans="1:7" ht="15.6" customHeight="1" x14ac:dyDescent="0.3">
      <c r="A285" s="192"/>
      <c r="B285" s="73"/>
      <c r="C285" s="136" t="s">
        <v>128</v>
      </c>
      <c r="D285" s="159" t="s">
        <v>84</v>
      </c>
      <c r="E285" s="70"/>
      <c r="F285" s="71"/>
      <c r="G285" s="71">
        <f t="shared" si="42"/>
        <v>0</v>
      </c>
    </row>
    <row r="286" spans="1:7" ht="15.6" customHeight="1" x14ac:dyDescent="0.3">
      <c r="A286" s="192"/>
      <c r="B286" s="73"/>
      <c r="C286" s="136" t="s">
        <v>129</v>
      </c>
      <c r="D286" s="159" t="s">
        <v>84</v>
      </c>
      <c r="E286" s="70"/>
      <c r="F286" s="71"/>
      <c r="G286" s="71">
        <f t="shared" si="42"/>
        <v>0</v>
      </c>
    </row>
    <row r="287" spans="1:7" ht="15.6" customHeight="1" x14ac:dyDescent="0.3">
      <c r="A287" s="192"/>
      <c r="B287" s="73"/>
      <c r="C287" s="137" t="s">
        <v>86</v>
      </c>
      <c r="D287" s="159" t="s">
        <v>36</v>
      </c>
      <c r="E287" s="70"/>
      <c r="F287" s="71"/>
      <c r="G287" s="71">
        <f t="shared" si="42"/>
        <v>0</v>
      </c>
    </row>
    <row r="288" spans="1:7" ht="15.6" customHeight="1" x14ac:dyDescent="0.3">
      <c r="A288" s="192"/>
      <c r="B288" s="73"/>
      <c r="C288" s="137" t="s">
        <v>87</v>
      </c>
      <c r="D288" s="159" t="s">
        <v>36</v>
      </c>
      <c r="E288" s="70"/>
      <c r="F288" s="71"/>
      <c r="G288" s="71">
        <f t="shared" si="42"/>
        <v>0</v>
      </c>
    </row>
    <row r="289" spans="1:7" ht="15.6" customHeight="1" x14ac:dyDescent="0.3">
      <c r="A289" s="192"/>
      <c r="B289" s="73"/>
      <c r="C289" s="137" t="s">
        <v>88</v>
      </c>
      <c r="D289" s="159" t="s">
        <v>36</v>
      </c>
      <c r="E289" s="70"/>
      <c r="F289" s="71"/>
      <c r="G289" s="71">
        <f t="shared" si="42"/>
        <v>0</v>
      </c>
    </row>
    <row r="290" spans="1:7" ht="15.6" customHeight="1" x14ac:dyDescent="0.3">
      <c r="A290" s="192"/>
      <c r="B290" s="73"/>
      <c r="C290" s="137" t="s">
        <v>89</v>
      </c>
      <c r="D290" s="159" t="s">
        <v>36</v>
      </c>
      <c r="E290" s="70"/>
      <c r="F290" s="71"/>
      <c r="G290" s="71">
        <f t="shared" si="42"/>
        <v>0</v>
      </c>
    </row>
    <row r="291" spans="1:7" ht="15.6" customHeight="1" x14ac:dyDescent="0.3">
      <c r="A291" s="192"/>
      <c r="B291" s="73"/>
      <c r="C291" s="137" t="s">
        <v>90</v>
      </c>
      <c r="D291" s="159" t="s">
        <v>36</v>
      </c>
      <c r="E291" s="70"/>
      <c r="F291" s="71"/>
      <c r="G291" s="71">
        <f t="shared" si="42"/>
        <v>0</v>
      </c>
    </row>
    <row r="292" spans="1:7" ht="15.6" customHeight="1" x14ac:dyDescent="0.3">
      <c r="A292" s="192"/>
      <c r="B292" s="73"/>
      <c r="C292" s="137" t="s">
        <v>91</v>
      </c>
      <c r="D292" s="159" t="s">
        <v>22</v>
      </c>
      <c r="E292" s="70"/>
      <c r="F292" s="71"/>
      <c r="G292" s="71">
        <f t="shared" si="42"/>
        <v>0</v>
      </c>
    </row>
    <row r="293" spans="1:7" ht="15.6" customHeight="1" x14ac:dyDescent="0.3">
      <c r="A293" s="192"/>
      <c r="B293" s="73"/>
      <c r="C293" s="137"/>
      <c r="D293" s="159"/>
      <c r="E293" s="70"/>
      <c r="F293" s="71"/>
      <c r="G293" s="71" t="str">
        <f t="shared" si="42"/>
        <v/>
      </c>
    </row>
    <row r="294" spans="1:7" ht="53.4" x14ac:dyDescent="0.3">
      <c r="A294" s="192"/>
      <c r="B294" s="73"/>
      <c r="C294" s="138" t="s">
        <v>92</v>
      </c>
      <c r="D294" s="159" t="s">
        <v>93</v>
      </c>
      <c r="E294" s="70"/>
      <c r="F294" s="71"/>
      <c r="G294" s="71">
        <f t="shared" si="42"/>
        <v>0</v>
      </c>
    </row>
    <row r="295" spans="1:7" ht="15.6" customHeight="1" x14ac:dyDescent="0.3">
      <c r="A295" s="192"/>
      <c r="B295" s="31"/>
      <c r="C295" s="135"/>
      <c r="D295" s="161"/>
      <c r="E295" s="64"/>
      <c r="F295" s="82"/>
      <c r="G295" s="60">
        <f>SUM(G285:G294)</f>
        <v>0</v>
      </c>
    </row>
    <row r="296" spans="1:7" ht="15.6" customHeight="1" x14ac:dyDescent="0.3">
      <c r="A296" s="192"/>
      <c r="B296" s="31"/>
      <c r="C296" s="135"/>
      <c r="D296" s="161"/>
      <c r="E296" s="64"/>
      <c r="F296" s="82"/>
      <c r="G296" s="60"/>
    </row>
    <row r="297" spans="1:7" ht="15.6" customHeight="1" x14ac:dyDescent="0.3">
      <c r="A297" s="192"/>
      <c r="B297" s="32"/>
      <c r="C297" s="133" t="s">
        <v>231</v>
      </c>
      <c r="D297" s="159"/>
      <c r="E297" s="70"/>
      <c r="F297" s="71"/>
      <c r="G297" s="71" t="str">
        <f t="shared" ref="G297:G306" si="43">IF(D297&lt;&gt;"",E297*F297,"")</f>
        <v/>
      </c>
    </row>
    <row r="298" spans="1:7" ht="15.6" customHeight="1" x14ac:dyDescent="0.3">
      <c r="A298" s="192"/>
      <c r="B298" s="73"/>
      <c r="C298" s="131" t="s">
        <v>62</v>
      </c>
      <c r="D298" s="159" t="s">
        <v>22</v>
      </c>
      <c r="E298" s="70"/>
      <c r="F298" s="71"/>
      <c r="G298" s="71">
        <f t="shared" si="43"/>
        <v>0</v>
      </c>
    </row>
    <row r="299" spans="1:7" ht="26.4" x14ac:dyDescent="0.3">
      <c r="A299" s="192"/>
      <c r="B299" s="73"/>
      <c r="C299" s="139" t="s">
        <v>44</v>
      </c>
      <c r="D299" s="159" t="s">
        <v>22</v>
      </c>
      <c r="E299" s="70"/>
      <c r="F299" s="71"/>
      <c r="G299" s="71">
        <f t="shared" si="43"/>
        <v>0</v>
      </c>
    </row>
    <row r="300" spans="1:7" ht="15.6" customHeight="1" x14ac:dyDescent="0.3">
      <c r="A300" s="192"/>
      <c r="B300" s="73"/>
      <c r="C300" s="131" t="s">
        <v>26</v>
      </c>
      <c r="D300" s="159" t="s">
        <v>22</v>
      </c>
      <c r="E300" s="70"/>
      <c r="F300" s="71"/>
      <c r="G300" s="71">
        <f t="shared" si="43"/>
        <v>0</v>
      </c>
    </row>
    <row r="301" spans="1:7" ht="15.6" customHeight="1" x14ac:dyDescent="0.3">
      <c r="A301" s="192"/>
      <c r="B301" s="73"/>
      <c r="C301" s="131" t="s">
        <v>27</v>
      </c>
      <c r="D301" s="159" t="s">
        <v>22</v>
      </c>
      <c r="E301" s="70"/>
      <c r="F301" s="71"/>
      <c r="G301" s="71">
        <f t="shared" si="43"/>
        <v>0</v>
      </c>
    </row>
    <row r="302" spans="1:7" ht="15.6" customHeight="1" x14ac:dyDescent="0.3">
      <c r="A302" s="192"/>
      <c r="B302" s="73"/>
      <c r="C302" s="131" t="s">
        <v>73</v>
      </c>
      <c r="D302" s="159" t="s">
        <v>22</v>
      </c>
      <c r="E302" s="70"/>
      <c r="F302" s="71"/>
      <c r="G302" s="71">
        <f t="shared" si="43"/>
        <v>0</v>
      </c>
    </row>
    <row r="303" spans="1:7" ht="15.6" customHeight="1" x14ac:dyDescent="0.3">
      <c r="A303" s="192"/>
      <c r="B303" s="73"/>
      <c r="C303" s="131" t="s">
        <v>63</v>
      </c>
      <c r="D303" s="159" t="s">
        <v>22</v>
      </c>
      <c r="E303" s="70"/>
      <c r="F303" s="71"/>
      <c r="G303" s="71">
        <f t="shared" si="43"/>
        <v>0</v>
      </c>
    </row>
    <row r="304" spans="1:7" ht="15.6" customHeight="1" x14ac:dyDescent="0.3">
      <c r="A304" s="192">
        <v>4</v>
      </c>
      <c r="B304" s="73"/>
      <c r="C304" s="131" t="s">
        <v>28</v>
      </c>
      <c r="D304" s="159" t="s">
        <v>22</v>
      </c>
      <c r="E304" s="70"/>
      <c r="F304" s="71"/>
      <c r="G304" s="71">
        <f t="shared" si="43"/>
        <v>0</v>
      </c>
    </row>
    <row r="305" spans="1:7" ht="15.6" customHeight="1" x14ac:dyDescent="0.3">
      <c r="A305" s="192"/>
      <c r="B305" s="73"/>
      <c r="C305" s="131" t="s">
        <v>64</v>
      </c>
      <c r="D305" s="159" t="s">
        <v>22</v>
      </c>
      <c r="E305" s="70"/>
      <c r="F305" s="71"/>
      <c r="G305" s="71">
        <f t="shared" si="43"/>
        <v>0</v>
      </c>
    </row>
    <row r="306" spans="1:7" ht="15.6" customHeight="1" x14ac:dyDescent="0.3">
      <c r="A306" s="192"/>
      <c r="B306" s="73"/>
      <c r="C306" s="131" t="s">
        <v>31</v>
      </c>
      <c r="D306" s="159" t="s">
        <v>22</v>
      </c>
      <c r="E306" s="70"/>
      <c r="F306" s="71"/>
      <c r="G306" s="71">
        <f t="shared" si="43"/>
        <v>0</v>
      </c>
    </row>
    <row r="307" spans="1:7" ht="15.6" customHeight="1" x14ac:dyDescent="0.3">
      <c r="A307" s="192"/>
      <c r="B307" s="73"/>
      <c r="C307" s="131"/>
      <c r="D307" s="159"/>
      <c r="E307" s="70"/>
      <c r="F307" s="71"/>
      <c r="G307" s="71"/>
    </row>
    <row r="308" spans="1:7" ht="15.6" customHeight="1" x14ac:dyDescent="0.3">
      <c r="A308" s="192"/>
      <c r="B308" s="73"/>
      <c r="C308" s="131"/>
      <c r="D308" s="159"/>
      <c r="E308" s="70"/>
      <c r="F308" s="71"/>
      <c r="G308" s="71"/>
    </row>
    <row r="309" spans="1:7" ht="15.6" customHeight="1" x14ac:dyDescent="0.3">
      <c r="A309" s="192"/>
      <c r="B309" s="73"/>
      <c r="C309" s="133" t="s">
        <v>205</v>
      </c>
      <c r="D309" s="159"/>
      <c r="E309" s="70"/>
      <c r="F309" s="71"/>
      <c r="G309" s="71" t="str">
        <f t="shared" ref="G309:G319" si="44">IF(D309&lt;&gt;"",E309*F309,"")</f>
        <v/>
      </c>
    </row>
    <row r="310" spans="1:7" ht="15.6" customHeight="1" x14ac:dyDescent="0.3">
      <c r="A310" s="192"/>
      <c r="B310" s="73"/>
      <c r="C310" s="131"/>
      <c r="D310" s="159"/>
      <c r="E310" s="70"/>
      <c r="F310" s="71"/>
      <c r="G310" s="71" t="str">
        <f t="shared" si="44"/>
        <v/>
      </c>
    </row>
    <row r="311" spans="1:7" ht="15.6" customHeight="1" x14ac:dyDescent="0.3">
      <c r="A311" s="192"/>
      <c r="B311" s="73"/>
      <c r="C311" s="131" t="s">
        <v>66</v>
      </c>
      <c r="D311" s="159"/>
      <c r="E311" s="70"/>
      <c r="F311" s="71"/>
      <c r="G311" s="71" t="str">
        <f t="shared" si="44"/>
        <v/>
      </c>
    </row>
    <row r="312" spans="1:7" ht="15.6" customHeight="1" x14ac:dyDescent="0.3">
      <c r="A312" s="192"/>
      <c r="B312" s="73"/>
      <c r="C312" s="131" t="s">
        <v>67</v>
      </c>
      <c r="D312" s="159" t="s">
        <v>36</v>
      </c>
      <c r="E312" s="70"/>
      <c r="F312" s="84"/>
      <c r="G312" s="71">
        <f t="shared" si="44"/>
        <v>0</v>
      </c>
    </row>
    <row r="313" spans="1:7" ht="15.6" customHeight="1" x14ac:dyDescent="0.3">
      <c r="A313" s="192"/>
      <c r="B313" s="73"/>
      <c r="C313" s="131" t="s">
        <v>69</v>
      </c>
      <c r="D313" s="159" t="s">
        <v>36</v>
      </c>
      <c r="E313" s="70"/>
      <c r="F313" s="84"/>
      <c r="G313" s="71">
        <f t="shared" si="44"/>
        <v>0</v>
      </c>
    </row>
    <row r="314" spans="1:7" ht="15.6" customHeight="1" x14ac:dyDescent="0.3">
      <c r="A314" s="192"/>
      <c r="B314" s="73"/>
      <c r="C314" s="131" t="s">
        <v>70</v>
      </c>
      <c r="D314" s="159" t="s">
        <v>36</v>
      </c>
      <c r="E314" s="70"/>
      <c r="F314" s="84"/>
      <c r="G314" s="71">
        <f t="shared" si="44"/>
        <v>0</v>
      </c>
    </row>
    <row r="315" spans="1:7" ht="15.6" customHeight="1" x14ac:dyDescent="0.3">
      <c r="A315" s="192"/>
      <c r="B315" s="73"/>
      <c r="C315" s="140"/>
      <c r="D315" s="159"/>
      <c r="E315" s="70"/>
      <c r="F315" s="71"/>
      <c r="G315" s="71" t="str">
        <f t="shared" si="44"/>
        <v/>
      </c>
    </row>
    <row r="316" spans="1:7" ht="15.6" customHeight="1" x14ac:dyDescent="0.3">
      <c r="A316" s="192"/>
      <c r="B316" s="73"/>
      <c r="C316" s="131" t="s">
        <v>72</v>
      </c>
      <c r="D316" s="159"/>
      <c r="E316" s="70"/>
      <c r="F316" s="71"/>
      <c r="G316" s="71" t="str">
        <f t="shared" si="44"/>
        <v/>
      </c>
    </row>
    <row r="317" spans="1:7" ht="15.6" customHeight="1" x14ac:dyDescent="0.3">
      <c r="A317" s="192"/>
      <c r="B317" s="73"/>
      <c r="C317" s="131" t="s">
        <v>118</v>
      </c>
      <c r="D317" s="159" t="s">
        <v>93</v>
      </c>
      <c r="E317" s="70"/>
      <c r="F317" s="71"/>
      <c r="G317" s="71">
        <f t="shared" si="44"/>
        <v>0</v>
      </c>
    </row>
    <row r="318" spans="1:7" ht="15.6" customHeight="1" x14ac:dyDescent="0.3">
      <c r="A318" s="192"/>
      <c r="B318" s="73"/>
      <c r="C318" s="131" t="s">
        <v>122</v>
      </c>
      <c r="D318" s="159"/>
      <c r="E318" s="70"/>
      <c r="F318" s="71"/>
      <c r="G318" s="71" t="str">
        <f t="shared" si="44"/>
        <v/>
      </c>
    </row>
    <row r="319" spans="1:7" ht="15.6" customHeight="1" x14ac:dyDescent="0.3">
      <c r="A319" s="192"/>
      <c r="B319" s="73"/>
      <c r="C319" s="131" t="s">
        <v>123</v>
      </c>
      <c r="D319" s="159" t="s">
        <v>93</v>
      </c>
      <c r="E319" s="70"/>
      <c r="F319" s="71"/>
      <c r="G319" s="71">
        <f t="shared" si="44"/>
        <v>0</v>
      </c>
    </row>
    <row r="320" spans="1:7" ht="15.6" customHeight="1" x14ac:dyDescent="0.3">
      <c r="A320" s="192"/>
      <c r="B320" s="73"/>
      <c r="C320" s="131"/>
      <c r="D320" s="159"/>
      <c r="E320" s="70"/>
      <c r="F320" s="71"/>
      <c r="G320" s="71"/>
    </row>
    <row r="321" spans="1:7" ht="15.6" customHeight="1" x14ac:dyDescent="0.3">
      <c r="A321" s="192"/>
      <c r="B321" s="73"/>
      <c r="C321" s="133" t="s">
        <v>206</v>
      </c>
      <c r="D321" s="159"/>
      <c r="E321" s="70"/>
      <c r="F321" s="71"/>
      <c r="G321" s="71" t="str">
        <f t="shared" ref="G321:G331" si="45">IF(D321&lt;&gt;"",E321*F321,"")</f>
        <v/>
      </c>
    </row>
    <row r="322" spans="1:7" ht="15.6" customHeight="1" x14ac:dyDescent="0.3">
      <c r="A322" s="192"/>
      <c r="B322" s="73"/>
      <c r="C322" s="131"/>
      <c r="D322" s="159"/>
      <c r="E322" s="70"/>
      <c r="F322" s="71"/>
      <c r="G322" s="71" t="str">
        <f t="shared" si="45"/>
        <v/>
      </c>
    </row>
    <row r="323" spans="1:7" ht="15.6" customHeight="1" x14ac:dyDescent="0.3">
      <c r="A323" s="192"/>
      <c r="B323" s="73"/>
      <c r="C323" s="131" t="s">
        <v>66</v>
      </c>
      <c r="D323" s="159"/>
      <c r="E323" s="70"/>
      <c r="F323" s="71"/>
      <c r="G323" s="71" t="str">
        <f t="shared" si="45"/>
        <v/>
      </c>
    </row>
    <row r="324" spans="1:7" ht="15.6" customHeight="1" x14ac:dyDescent="0.3">
      <c r="A324" s="192"/>
      <c r="B324" s="73"/>
      <c r="C324" s="131" t="s">
        <v>67</v>
      </c>
      <c r="D324" s="159" t="s">
        <v>36</v>
      </c>
      <c r="E324" s="70"/>
      <c r="F324" s="84"/>
      <c r="G324" s="71">
        <f t="shared" si="45"/>
        <v>0</v>
      </c>
    </row>
    <row r="325" spans="1:7" ht="15.6" customHeight="1" x14ac:dyDescent="0.3">
      <c r="A325" s="192"/>
      <c r="B325" s="73"/>
      <c r="C325" s="131" t="s">
        <v>69</v>
      </c>
      <c r="D325" s="159" t="s">
        <v>36</v>
      </c>
      <c r="E325" s="70"/>
      <c r="F325" s="84"/>
      <c r="G325" s="71">
        <f t="shared" si="45"/>
        <v>0</v>
      </c>
    </row>
    <row r="326" spans="1:7" ht="15.6" customHeight="1" x14ac:dyDescent="0.3">
      <c r="A326" s="192"/>
      <c r="B326" s="73"/>
      <c r="C326" s="131" t="s">
        <v>70</v>
      </c>
      <c r="D326" s="159" t="s">
        <v>36</v>
      </c>
      <c r="E326" s="70"/>
      <c r="F326" s="84"/>
      <c r="G326" s="71">
        <f t="shared" si="45"/>
        <v>0</v>
      </c>
    </row>
    <row r="327" spans="1:7" ht="15.6" customHeight="1" x14ac:dyDescent="0.3">
      <c r="A327" s="192"/>
      <c r="B327" s="73"/>
      <c r="C327" s="140"/>
      <c r="D327" s="159"/>
      <c r="E327" s="70"/>
      <c r="F327" s="71"/>
      <c r="G327" s="71" t="str">
        <f t="shared" si="45"/>
        <v/>
      </c>
    </row>
    <row r="328" spans="1:7" ht="15.6" customHeight="1" x14ac:dyDescent="0.3">
      <c r="A328" s="192"/>
      <c r="B328" s="73"/>
      <c r="C328" s="131" t="s">
        <v>72</v>
      </c>
      <c r="D328" s="159"/>
      <c r="E328" s="70"/>
      <c r="F328" s="71"/>
      <c r="G328" s="71" t="str">
        <f t="shared" si="45"/>
        <v/>
      </c>
    </row>
    <row r="329" spans="1:7" ht="15.6" customHeight="1" x14ac:dyDescent="0.3">
      <c r="A329" s="192"/>
      <c r="B329" s="73"/>
      <c r="C329" s="131" t="s">
        <v>118</v>
      </c>
      <c r="D329" s="159" t="s">
        <v>93</v>
      </c>
      <c r="E329" s="70"/>
      <c r="F329" s="71"/>
      <c r="G329" s="71">
        <f t="shared" si="45"/>
        <v>0</v>
      </c>
    </row>
    <row r="330" spans="1:7" ht="15.6" customHeight="1" x14ac:dyDescent="0.3">
      <c r="A330" s="192"/>
      <c r="B330" s="31"/>
      <c r="C330" s="131" t="s">
        <v>122</v>
      </c>
      <c r="D330" s="159"/>
      <c r="E330" s="70"/>
      <c r="F330" s="71"/>
      <c r="G330" s="71" t="str">
        <f t="shared" si="45"/>
        <v/>
      </c>
    </row>
    <row r="331" spans="1:7" ht="15.6" customHeight="1" x14ac:dyDescent="0.3">
      <c r="A331" s="192"/>
      <c r="B331" s="73"/>
      <c r="C331" s="131" t="s">
        <v>123</v>
      </c>
      <c r="D331" s="159" t="s">
        <v>93</v>
      </c>
      <c r="E331" s="70"/>
      <c r="F331" s="71"/>
      <c r="G331" s="71">
        <f t="shared" si="45"/>
        <v>0</v>
      </c>
    </row>
    <row r="332" spans="1:7" ht="15.6" customHeight="1" x14ac:dyDescent="0.3">
      <c r="A332" s="192"/>
      <c r="B332" s="73"/>
      <c r="C332" s="131"/>
      <c r="D332" s="159"/>
      <c r="E332" s="70"/>
      <c r="F332" s="71"/>
      <c r="G332" s="71"/>
    </row>
    <row r="333" spans="1:7" ht="15.6" customHeight="1" x14ac:dyDescent="0.3">
      <c r="A333" s="192"/>
      <c r="B333" s="32"/>
      <c r="C333" s="133" t="s">
        <v>65</v>
      </c>
      <c r="D333" s="159"/>
      <c r="E333" s="70"/>
      <c r="F333" s="71"/>
      <c r="G333" s="71" t="str">
        <f t="shared" ref="G333:G344" si="46">IF(D333&lt;&gt;"",E333*F333,"")</f>
        <v/>
      </c>
    </row>
    <row r="334" spans="1:7" ht="15.6" customHeight="1" x14ac:dyDescent="0.3">
      <c r="A334" s="192"/>
      <c r="B334" s="73"/>
      <c r="C334" s="131"/>
      <c r="D334" s="159"/>
      <c r="E334" s="70"/>
      <c r="F334" s="71"/>
      <c r="G334" s="71" t="str">
        <f t="shared" si="46"/>
        <v/>
      </c>
    </row>
    <row r="335" spans="1:7" ht="15.6" customHeight="1" x14ac:dyDescent="0.3">
      <c r="A335" s="192"/>
      <c r="B335" s="73"/>
      <c r="C335" s="131" t="s">
        <v>66</v>
      </c>
      <c r="D335" s="159"/>
      <c r="E335" s="70"/>
      <c r="F335" s="71"/>
      <c r="G335" s="71" t="str">
        <f t="shared" si="46"/>
        <v/>
      </c>
    </row>
    <row r="336" spans="1:7" ht="15.6" customHeight="1" x14ac:dyDescent="0.3">
      <c r="A336" s="192"/>
      <c r="B336" s="73"/>
      <c r="C336" s="131" t="s">
        <v>68</v>
      </c>
      <c r="D336" s="159" t="s">
        <v>36</v>
      </c>
      <c r="E336" s="70"/>
      <c r="F336" s="84"/>
      <c r="G336" s="71">
        <f t="shared" si="46"/>
        <v>0</v>
      </c>
    </row>
    <row r="337" spans="1:7" ht="15.6" customHeight="1" x14ac:dyDescent="0.3">
      <c r="A337" s="192"/>
      <c r="B337" s="73"/>
      <c r="C337" s="131" t="s">
        <v>69</v>
      </c>
      <c r="D337" s="159" t="s">
        <v>36</v>
      </c>
      <c r="E337" s="70"/>
      <c r="F337" s="84"/>
      <c r="G337" s="71">
        <f t="shared" si="46"/>
        <v>0</v>
      </c>
    </row>
    <row r="338" spans="1:7" ht="15.6" customHeight="1" x14ac:dyDescent="0.3">
      <c r="A338" s="192"/>
      <c r="B338" s="73"/>
      <c r="C338" s="131" t="s">
        <v>70</v>
      </c>
      <c r="D338" s="159" t="s">
        <v>36</v>
      </c>
      <c r="E338" s="70"/>
      <c r="F338" s="84"/>
      <c r="G338" s="71">
        <f t="shared" si="46"/>
        <v>0</v>
      </c>
    </row>
    <row r="339" spans="1:7" ht="15.6" customHeight="1" x14ac:dyDescent="0.3">
      <c r="A339" s="192"/>
      <c r="B339" s="73"/>
      <c r="C339" s="131" t="s">
        <v>71</v>
      </c>
      <c r="D339" s="159" t="s">
        <v>36</v>
      </c>
      <c r="E339" s="70"/>
      <c r="F339" s="84"/>
      <c r="G339" s="71">
        <f t="shared" si="46"/>
        <v>0</v>
      </c>
    </row>
    <row r="340" spans="1:7" ht="15.6" customHeight="1" x14ac:dyDescent="0.3">
      <c r="A340" s="192"/>
      <c r="B340" s="73"/>
      <c r="C340" s="140"/>
      <c r="D340" s="159"/>
      <c r="E340" s="70"/>
      <c r="F340" s="71"/>
      <c r="G340" s="71" t="str">
        <f t="shared" si="46"/>
        <v/>
      </c>
    </row>
    <row r="341" spans="1:7" ht="15.6" customHeight="1" x14ac:dyDescent="0.3">
      <c r="A341" s="192"/>
      <c r="B341" s="73"/>
      <c r="C341" s="131" t="s">
        <v>72</v>
      </c>
      <c r="D341" s="159"/>
      <c r="E341" s="70"/>
      <c r="F341" s="71"/>
      <c r="G341" s="71" t="str">
        <f t="shared" si="46"/>
        <v/>
      </c>
    </row>
    <row r="342" spans="1:7" ht="15.6" customHeight="1" x14ac:dyDescent="0.3">
      <c r="A342" s="192"/>
      <c r="B342" s="73"/>
      <c r="C342" s="131" t="s">
        <v>118</v>
      </c>
      <c r="D342" s="159" t="s">
        <v>93</v>
      </c>
      <c r="E342" s="70"/>
      <c r="F342" s="71"/>
      <c r="G342" s="71">
        <f t="shared" si="46"/>
        <v>0</v>
      </c>
    </row>
    <row r="343" spans="1:7" ht="15.6" customHeight="1" x14ac:dyDescent="0.3">
      <c r="A343" s="192"/>
      <c r="B343" s="73"/>
      <c r="C343" s="131" t="s">
        <v>122</v>
      </c>
      <c r="D343" s="159"/>
      <c r="E343" s="70"/>
      <c r="F343" s="71"/>
      <c r="G343" s="71" t="str">
        <f t="shared" si="46"/>
        <v/>
      </c>
    </row>
    <row r="344" spans="1:7" ht="15.6" customHeight="1" x14ac:dyDescent="0.3">
      <c r="A344" s="192"/>
      <c r="B344" s="73"/>
      <c r="C344" s="131" t="s">
        <v>123</v>
      </c>
      <c r="D344" s="159" t="s">
        <v>93</v>
      </c>
      <c r="E344" s="70"/>
      <c r="F344" s="71"/>
      <c r="G344" s="71">
        <f t="shared" si="46"/>
        <v>0</v>
      </c>
    </row>
    <row r="345" spans="1:7" ht="15.6" customHeight="1" x14ac:dyDescent="0.3">
      <c r="A345" s="192"/>
      <c r="B345" s="125"/>
      <c r="C345" s="131"/>
      <c r="D345" s="159"/>
      <c r="E345" s="70"/>
      <c r="F345" s="71"/>
      <c r="G345" s="71"/>
    </row>
    <row r="346" spans="1:7" ht="15.6" customHeight="1" x14ac:dyDescent="0.3">
      <c r="A346" s="192"/>
      <c r="B346" s="125"/>
      <c r="C346" s="131"/>
      <c r="D346" s="159"/>
      <c r="E346" s="70"/>
      <c r="F346" s="71"/>
      <c r="G346" s="71"/>
    </row>
    <row r="347" spans="1:7" ht="15.6" customHeight="1" x14ac:dyDescent="0.3">
      <c r="A347" s="192"/>
      <c r="B347" s="125"/>
      <c r="C347" s="141" t="s">
        <v>237</v>
      </c>
      <c r="D347" s="159"/>
      <c r="E347" s="70"/>
      <c r="F347" s="71"/>
      <c r="G347" s="71"/>
    </row>
    <row r="348" spans="1:7" ht="15.6" customHeight="1" x14ac:dyDescent="0.3">
      <c r="A348" s="192"/>
      <c r="B348" s="125"/>
      <c r="C348" s="91"/>
      <c r="D348" s="159"/>
      <c r="E348" s="70"/>
      <c r="F348" s="71"/>
      <c r="G348" s="71"/>
    </row>
    <row r="349" spans="1:7" ht="15.6" customHeight="1" x14ac:dyDescent="0.3">
      <c r="A349" s="192"/>
      <c r="B349" s="125"/>
      <c r="C349" s="91" t="s">
        <v>235</v>
      </c>
      <c r="D349" s="159" t="s">
        <v>15</v>
      </c>
      <c r="E349" s="70"/>
      <c r="F349" s="71"/>
      <c r="G349" s="71">
        <f>IF(D349&lt;&gt;"",E349*F349,"")</f>
        <v>0</v>
      </c>
    </row>
    <row r="350" spans="1:7" ht="15.6" customHeight="1" x14ac:dyDescent="0.3">
      <c r="A350" s="192"/>
      <c r="B350" s="125"/>
      <c r="C350" s="91" t="s">
        <v>236</v>
      </c>
      <c r="D350" s="159" t="s">
        <v>15</v>
      </c>
      <c r="E350" s="70"/>
      <c r="F350" s="71"/>
      <c r="G350" s="71">
        <f>IF(D350&lt;&gt;"",E350*F350,"")</f>
        <v>0</v>
      </c>
    </row>
    <row r="351" spans="1:7" ht="15.6" customHeight="1" x14ac:dyDescent="0.3">
      <c r="A351" s="192"/>
      <c r="B351" s="125"/>
      <c r="C351" s="91"/>
      <c r="D351" s="159"/>
      <c r="E351" s="70"/>
      <c r="F351" s="71"/>
      <c r="G351" s="71" t="str">
        <f t="shared" ref="G351:G354" si="47">IF(D351&lt;&gt;"",E351*F351,"")</f>
        <v/>
      </c>
    </row>
    <row r="352" spans="1:7" ht="15.6" customHeight="1" x14ac:dyDescent="0.3">
      <c r="A352" s="192"/>
      <c r="B352" s="125"/>
      <c r="C352" s="92" t="s">
        <v>259</v>
      </c>
      <c r="D352" s="159"/>
      <c r="E352" s="70"/>
      <c r="F352" s="71"/>
      <c r="G352" s="71" t="str">
        <f t="shared" si="47"/>
        <v/>
      </c>
    </row>
    <row r="353" spans="1:7" ht="15.6" customHeight="1" x14ac:dyDescent="0.3">
      <c r="A353" s="192"/>
      <c r="B353" s="125"/>
      <c r="C353" s="151" t="s">
        <v>258</v>
      </c>
      <c r="D353" s="159" t="s">
        <v>36</v>
      </c>
      <c r="E353" s="70"/>
      <c r="F353" s="71"/>
      <c r="G353" s="71">
        <f t="shared" si="47"/>
        <v>0</v>
      </c>
    </row>
    <row r="354" spans="1:7" ht="15.6" customHeight="1" x14ac:dyDescent="0.3">
      <c r="A354" s="192"/>
      <c r="B354" s="125"/>
      <c r="C354" s="151" t="s">
        <v>257</v>
      </c>
      <c r="D354" s="159" t="s">
        <v>22</v>
      </c>
      <c r="E354" s="70"/>
      <c r="F354" s="71"/>
      <c r="G354" s="71">
        <f t="shared" si="47"/>
        <v>0</v>
      </c>
    </row>
    <row r="355" spans="1:7" ht="15.6" customHeight="1" x14ac:dyDescent="0.3">
      <c r="A355" s="192"/>
      <c r="B355" s="125"/>
      <c r="C355" s="91"/>
      <c r="D355" s="159"/>
      <c r="E355" s="70"/>
      <c r="F355" s="71"/>
      <c r="G355" s="71"/>
    </row>
    <row r="356" spans="1:7" ht="15.6" customHeight="1" x14ac:dyDescent="0.3">
      <c r="A356" s="192"/>
      <c r="B356" s="73"/>
      <c r="C356" s="91"/>
      <c r="D356" s="159"/>
      <c r="E356" s="70"/>
      <c r="F356" s="71"/>
      <c r="G356" s="71"/>
    </row>
    <row r="357" spans="1:7" ht="15.6" customHeight="1" x14ac:dyDescent="0.3">
      <c r="A357" s="192"/>
      <c r="B357" s="32"/>
      <c r="C357" s="108" t="s">
        <v>146</v>
      </c>
      <c r="D357" s="159" t="s">
        <v>22</v>
      </c>
      <c r="E357" s="70"/>
      <c r="F357" s="71"/>
      <c r="G357" s="71">
        <f t="shared" ref="G357" si="48">IF(D357&lt;&gt;"",E357*F357,"")</f>
        <v>0</v>
      </c>
    </row>
    <row r="358" spans="1:7" ht="15.6" customHeight="1" x14ac:dyDescent="0.3">
      <c r="A358" s="192">
        <v>4</v>
      </c>
      <c r="B358" s="73"/>
      <c r="C358" s="91" t="s">
        <v>55</v>
      </c>
      <c r="D358" s="159"/>
      <c r="E358" s="70"/>
      <c r="F358" s="71"/>
      <c r="G358" s="71"/>
    </row>
    <row r="359" spans="1:7" ht="15.6" customHeight="1" x14ac:dyDescent="0.3">
      <c r="A359" s="192"/>
      <c r="B359" s="73"/>
      <c r="C359" s="91" t="s">
        <v>57</v>
      </c>
      <c r="D359" s="159"/>
      <c r="E359" s="70"/>
      <c r="F359" s="71"/>
      <c r="G359" s="71" t="str">
        <f t="shared" ref="G359:G398" si="49">IF(D359&lt;&gt;"",E359*F359,"")</f>
        <v/>
      </c>
    </row>
    <row r="360" spans="1:7" ht="15.6" customHeight="1" x14ac:dyDescent="0.3">
      <c r="A360" s="192"/>
      <c r="B360" s="73"/>
      <c r="C360" s="91" t="s">
        <v>187</v>
      </c>
      <c r="D360" s="159"/>
      <c r="E360" s="70"/>
      <c r="F360" s="71"/>
      <c r="G360" s="71" t="str">
        <f t="shared" si="49"/>
        <v/>
      </c>
    </row>
    <row r="361" spans="1:7" ht="15.6" customHeight="1" x14ac:dyDescent="0.3">
      <c r="A361" s="192"/>
      <c r="B361" s="73"/>
      <c r="C361" s="91" t="s">
        <v>188</v>
      </c>
      <c r="D361" s="159"/>
      <c r="E361" s="70"/>
      <c r="F361" s="71"/>
      <c r="G361" s="71"/>
    </row>
    <row r="362" spans="1:7" ht="15.6" customHeight="1" x14ac:dyDescent="0.3">
      <c r="A362" s="192"/>
      <c r="B362" s="125"/>
      <c r="C362" s="131" t="s">
        <v>232</v>
      </c>
      <c r="D362" s="159" t="s">
        <v>15</v>
      </c>
      <c r="E362" s="70"/>
      <c r="F362" s="71"/>
      <c r="G362" s="71">
        <f>IF(D362&lt;&gt;"",E362*F362,"")</f>
        <v>0</v>
      </c>
    </row>
    <row r="363" spans="1:7" ht="15.6" customHeight="1" x14ac:dyDescent="0.3">
      <c r="A363" s="192"/>
      <c r="B363" s="125"/>
      <c r="C363" s="131" t="s">
        <v>233</v>
      </c>
      <c r="D363" s="159" t="s">
        <v>22</v>
      </c>
      <c r="E363" s="70"/>
      <c r="F363" s="71"/>
      <c r="G363" s="71">
        <f t="shared" ref="G363:G364" si="50">IF(D363&lt;&gt;"",E363*F363,"")</f>
        <v>0</v>
      </c>
    </row>
    <row r="364" spans="1:7" ht="15.6" customHeight="1" x14ac:dyDescent="0.3">
      <c r="A364" s="192"/>
      <c r="B364" s="125"/>
      <c r="C364" s="131" t="s">
        <v>234</v>
      </c>
      <c r="D364" s="159" t="s">
        <v>15</v>
      </c>
      <c r="E364" s="70"/>
      <c r="F364" s="71"/>
      <c r="G364" s="71">
        <f t="shared" si="50"/>
        <v>0</v>
      </c>
    </row>
    <row r="365" spans="1:7" ht="15.6" customHeight="1" x14ac:dyDescent="0.3">
      <c r="A365" s="192"/>
      <c r="B365" s="125"/>
      <c r="C365" s="91"/>
      <c r="D365" s="159"/>
      <c r="E365" s="70"/>
      <c r="F365" s="71"/>
      <c r="G365" s="71"/>
    </row>
    <row r="366" spans="1:7" ht="15.6" customHeight="1" x14ac:dyDescent="0.3">
      <c r="A366" s="192"/>
      <c r="B366" s="125"/>
      <c r="C366" s="105" t="s">
        <v>189</v>
      </c>
      <c r="D366" s="159" t="s">
        <v>22</v>
      </c>
      <c r="E366" s="70"/>
      <c r="F366" s="71"/>
      <c r="G366" s="71">
        <f t="shared" ref="G366:G373" si="51">IF(D366&lt;&gt;"",E366*F366,"")</f>
        <v>0</v>
      </c>
    </row>
    <row r="367" spans="1:7" ht="15.6" customHeight="1" x14ac:dyDescent="0.3">
      <c r="A367" s="192"/>
      <c r="B367" s="125"/>
      <c r="C367" s="105" t="s">
        <v>75</v>
      </c>
      <c r="D367" s="159" t="s">
        <v>22</v>
      </c>
      <c r="E367" s="70"/>
      <c r="F367" s="71"/>
      <c r="G367" s="71">
        <f t="shared" si="51"/>
        <v>0</v>
      </c>
    </row>
    <row r="368" spans="1:7" ht="15.6" customHeight="1" x14ac:dyDescent="0.3">
      <c r="A368" s="192"/>
      <c r="B368" s="125"/>
      <c r="C368" s="105" t="s">
        <v>76</v>
      </c>
      <c r="D368" s="159" t="s">
        <v>22</v>
      </c>
      <c r="E368" s="70"/>
      <c r="F368" s="71"/>
      <c r="G368" s="71">
        <f t="shared" si="51"/>
        <v>0</v>
      </c>
    </row>
    <row r="369" spans="1:7" ht="15.6" customHeight="1" x14ac:dyDescent="0.3">
      <c r="A369" s="192"/>
      <c r="B369" s="125"/>
      <c r="C369" s="105" t="s">
        <v>77</v>
      </c>
      <c r="D369" s="159" t="s">
        <v>22</v>
      </c>
      <c r="E369" s="70"/>
      <c r="F369" s="71"/>
      <c r="G369" s="71">
        <f t="shared" si="51"/>
        <v>0</v>
      </c>
    </row>
    <row r="370" spans="1:7" ht="15.6" customHeight="1" x14ac:dyDescent="0.3">
      <c r="A370" s="192"/>
      <c r="B370" s="125"/>
      <c r="C370" s="105" t="s">
        <v>78</v>
      </c>
      <c r="D370" s="159" t="s">
        <v>22</v>
      </c>
      <c r="E370" s="70"/>
      <c r="F370" s="71"/>
      <c r="G370" s="71">
        <f t="shared" si="51"/>
        <v>0</v>
      </c>
    </row>
    <row r="371" spans="1:7" ht="15.6" customHeight="1" x14ac:dyDescent="0.3">
      <c r="A371" s="192"/>
      <c r="B371" s="73"/>
      <c r="C371" s="105" t="s">
        <v>79</v>
      </c>
      <c r="D371" s="159" t="s">
        <v>22</v>
      </c>
      <c r="E371" s="70"/>
      <c r="F371" s="71"/>
      <c r="G371" s="71">
        <f t="shared" si="51"/>
        <v>0</v>
      </c>
    </row>
    <row r="372" spans="1:7" ht="15.6" customHeight="1" x14ac:dyDescent="0.3">
      <c r="A372" s="192"/>
      <c r="B372" s="73"/>
      <c r="C372" s="105" t="s">
        <v>80</v>
      </c>
      <c r="D372" s="159" t="s">
        <v>22</v>
      </c>
      <c r="E372" s="70"/>
      <c r="F372" s="71"/>
      <c r="G372" s="71">
        <f t="shared" si="51"/>
        <v>0</v>
      </c>
    </row>
    <row r="373" spans="1:7" ht="15.6" customHeight="1" x14ac:dyDescent="0.3">
      <c r="A373" s="192"/>
      <c r="B373" s="73"/>
      <c r="C373" s="105" t="s">
        <v>81</v>
      </c>
      <c r="D373" s="159" t="s">
        <v>22</v>
      </c>
      <c r="E373" s="70"/>
      <c r="F373" s="71"/>
      <c r="G373" s="71">
        <f t="shared" si="51"/>
        <v>0</v>
      </c>
    </row>
    <row r="374" spans="1:7" ht="15.6" customHeight="1" x14ac:dyDescent="0.3">
      <c r="A374" s="192"/>
      <c r="B374" s="73"/>
      <c r="C374" s="91"/>
      <c r="D374" s="159"/>
      <c r="E374" s="70"/>
      <c r="F374" s="71"/>
      <c r="G374" s="71"/>
    </row>
    <row r="375" spans="1:7" ht="15.6" customHeight="1" x14ac:dyDescent="0.3">
      <c r="A375" s="192"/>
      <c r="B375" s="125"/>
      <c r="C375" s="91"/>
      <c r="D375" s="159"/>
      <c r="E375" s="70"/>
      <c r="F375" s="71"/>
      <c r="G375" s="71"/>
    </row>
    <row r="376" spans="1:7" ht="15.6" customHeight="1" x14ac:dyDescent="0.3">
      <c r="A376" s="192"/>
      <c r="B376" s="125"/>
      <c r="C376" s="62" t="s">
        <v>143</v>
      </c>
      <c r="D376" s="159"/>
      <c r="E376" s="70"/>
      <c r="F376" s="71"/>
      <c r="G376" s="71" t="str">
        <f t="shared" ref="G376:G385" si="52">IF(D376&lt;&gt;"",E376*F376,"")</f>
        <v/>
      </c>
    </row>
    <row r="377" spans="1:7" ht="15.6" customHeight="1" x14ac:dyDescent="0.3">
      <c r="A377" s="192"/>
      <c r="B377" s="125"/>
      <c r="C377" s="72" t="s">
        <v>128</v>
      </c>
      <c r="D377" s="159" t="s">
        <v>84</v>
      </c>
      <c r="E377" s="70"/>
      <c r="F377" s="71"/>
      <c r="G377" s="71">
        <f t="shared" si="52"/>
        <v>0</v>
      </c>
    </row>
    <row r="378" spans="1:7" ht="15.6" customHeight="1" x14ac:dyDescent="0.3">
      <c r="A378" s="192"/>
      <c r="B378" s="125"/>
      <c r="C378" s="72" t="s">
        <v>129</v>
      </c>
      <c r="D378" s="159"/>
      <c r="E378" s="70"/>
      <c r="F378" s="71"/>
      <c r="G378" s="71" t="str">
        <f t="shared" si="52"/>
        <v/>
      </c>
    </row>
    <row r="379" spans="1:7" ht="15.6" customHeight="1" x14ac:dyDescent="0.3">
      <c r="A379" s="192"/>
      <c r="B379" s="125"/>
      <c r="C379" s="106" t="s">
        <v>86</v>
      </c>
      <c r="D379" s="159" t="s">
        <v>36</v>
      </c>
      <c r="E379" s="70"/>
      <c r="F379" s="71"/>
      <c r="G379" s="71">
        <f t="shared" si="52"/>
        <v>0</v>
      </c>
    </row>
    <row r="380" spans="1:7" ht="15.6" customHeight="1" x14ac:dyDescent="0.3">
      <c r="A380" s="192"/>
      <c r="B380" s="125"/>
      <c r="C380" s="106" t="s">
        <v>87</v>
      </c>
      <c r="D380" s="159" t="s">
        <v>36</v>
      </c>
      <c r="E380" s="70"/>
      <c r="F380" s="71"/>
      <c r="G380" s="71">
        <f t="shared" si="52"/>
        <v>0</v>
      </c>
    </row>
    <row r="381" spans="1:7" ht="15.6" customHeight="1" x14ac:dyDescent="0.3">
      <c r="A381" s="192"/>
      <c r="B381" s="125"/>
      <c r="C381" s="106" t="s">
        <v>88</v>
      </c>
      <c r="D381" s="159" t="s">
        <v>36</v>
      </c>
      <c r="E381" s="70"/>
      <c r="F381" s="71"/>
      <c r="G381" s="71">
        <f t="shared" si="52"/>
        <v>0</v>
      </c>
    </row>
    <row r="382" spans="1:7" ht="15.6" customHeight="1" x14ac:dyDescent="0.3">
      <c r="A382" s="192"/>
      <c r="B382" s="125"/>
      <c r="C382" s="106" t="s">
        <v>89</v>
      </c>
      <c r="D382" s="159" t="s">
        <v>36</v>
      </c>
      <c r="E382" s="70"/>
      <c r="F382" s="71"/>
      <c r="G382" s="71">
        <f t="shared" si="52"/>
        <v>0</v>
      </c>
    </row>
    <row r="383" spans="1:7" ht="15.6" customHeight="1" x14ac:dyDescent="0.3">
      <c r="A383" s="192"/>
      <c r="B383" s="125"/>
      <c r="C383" s="106" t="s">
        <v>90</v>
      </c>
      <c r="D383" s="159" t="s">
        <v>22</v>
      </c>
      <c r="E383" s="70"/>
      <c r="F383" s="71"/>
      <c r="G383" s="71">
        <f t="shared" si="52"/>
        <v>0</v>
      </c>
    </row>
    <row r="384" spans="1:7" ht="15.6" customHeight="1" x14ac:dyDescent="0.3">
      <c r="A384" s="192"/>
      <c r="B384" s="125"/>
      <c r="C384" s="106" t="s">
        <v>91</v>
      </c>
      <c r="D384" s="159"/>
      <c r="E384" s="70"/>
      <c r="F384" s="71"/>
      <c r="G384" s="71" t="str">
        <f t="shared" si="52"/>
        <v/>
      </c>
    </row>
    <row r="385" spans="1:7" ht="15.6" customHeight="1" x14ac:dyDescent="0.3">
      <c r="A385" s="192"/>
      <c r="B385" s="125"/>
      <c r="C385" s="107" t="s">
        <v>92</v>
      </c>
      <c r="D385" s="160" t="s">
        <v>93</v>
      </c>
      <c r="E385" s="127"/>
      <c r="F385" s="124"/>
      <c r="G385" s="124">
        <f t="shared" si="52"/>
        <v>0</v>
      </c>
    </row>
    <row r="386" spans="1:7" ht="15.6" customHeight="1" x14ac:dyDescent="0.3">
      <c r="A386" s="192"/>
      <c r="B386" s="125"/>
      <c r="C386" s="91"/>
      <c r="D386" s="159"/>
      <c r="E386" s="70"/>
      <c r="F386" s="71"/>
      <c r="G386" s="71"/>
    </row>
    <row r="387" spans="1:7" ht="15.6" customHeight="1" x14ac:dyDescent="0.3">
      <c r="A387" s="192"/>
      <c r="B387" s="32"/>
      <c r="C387" s="128" t="s">
        <v>250</v>
      </c>
      <c r="D387" s="159"/>
      <c r="E387" s="70"/>
      <c r="F387" s="71"/>
      <c r="G387" s="71" t="str">
        <f t="shared" si="49"/>
        <v/>
      </c>
    </row>
    <row r="388" spans="1:7" ht="15.6" customHeight="1" x14ac:dyDescent="0.3">
      <c r="A388" s="192"/>
      <c r="B388" s="73"/>
      <c r="C388" s="129" t="s">
        <v>62</v>
      </c>
      <c r="D388" s="159" t="s">
        <v>22</v>
      </c>
      <c r="E388" s="70"/>
      <c r="F388" s="71"/>
      <c r="G388" s="71">
        <f t="shared" si="49"/>
        <v>0</v>
      </c>
    </row>
    <row r="389" spans="1:7" ht="26.4" x14ac:dyDescent="0.3">
      <c r="A389" s="192"/>
      <c r="B389" s="73"/>
      <c r="C389" s="130" t="s">
        <v>44</v>
      </c>
      <c r="D389" s="159" t="s">
        <v>22</v>
      </c>
      <c r="E389" s="70"/>
      <c r="F389" s="71"/>
      <c r="G389" s="71">
        <f t="shared" si="49"/>
        <v>0</v>
      </c>
    </row>
    <row r="390" spans="1:7" ht="15.6" customHeight="1" x14ac:dyDescent="0.3">
      <c r="A390" s="192"/>
      <c r="B390" s="73"/>
      <c r="C390" s="129" t="s">
        <v>26</v>
      </c>
      <c r="D390" s="159" t="s">
        <v>22</v>
      </c>
      <c r="E390" s="70"/>
      <c r="F390" s="71"/>
      <c r="G390" s="71">
        <f t="shared" si="49"/>
        <v>0</v>
      </c>
    </row>
    <row r="391" spans="1:7" ht="15.6" customHeight="1" x14ac:dyDescent="0.3">
      <c r="A391" s="192"/>
      <c r="B391" s="73"/>
      <c r="C391" s="129" t="s">
        <v>27</v>
      </c>
      <c r="D391" s="159" t="s">
        <v>22</v>
      </c>
      <c r="E391" s="70"/>
      <c r="F391" s="71"/>
      <c r="G391" s="71">
        <f t="shared" si="49"/>
        <v>0</v>
      </c>
    </row>
    <row r="392" spans="1:7" ht="15.6" customHeight="1" x14ac:dyDescent="0.3">
      <c r="A392" s="192"/>
      <c r="B392" s="73"/>
      <c r="C392" s="129" t="s">
        <v>73</v>
      </c>
      <c r="D392" s="159" t="s">
        <v>22</v>
      </c>
      <c r="E392" s="70"/>
      <c r="F392" s="71"/>
      <c r="G392" s="71">
        <f t="shared" si="49"/>
        <v>0</v>
      </c>
    </row>
    <row r="393" spans="1:7" ht="15.6" customHeight="1" x14ac:dyDescent="0.3">
      <c r="A393" s="192"/>
      <c r="B393" s="73"/>
      <c r="C393" s="129" t="s">
        <v>63</v>
      </c>
      <c r="D393" s="159" t="s">
        <v>22</v>
      </c>
      <c r="E393" s="70"/>
      <c r="F393" s="71"/>
      <c r="G393" s="71">
        <f t="shared" si="49"/>
        <v>0</v>
      </c>
    </row>
    <row r="394" spans="1:7" ht="15.6" customHeight="1" x14ac:dyDescent="0.3">
      <c r="A394" s="192"/>
      <c r="B394" s="73"/>
      <c r="C394" s="129" t="s">
        <v>28</v>
      </c>
      <c r="D394" s="159" t="s">
        <v>22</v>
      </c>
      <c r="E394" s="70"/>
      <c r="F394" s="71"/>
      <c r="G394" s="71">
        <f t="shared" si="49"/>
        <v>0</v>
      </c>
    </row>
    <row r="395" spans="1:7" ht="15.6" customHeight="1" x14ac:dyDescent="0.3">
      <c r="A395" s="192"/>
      <c r="B395" s="73"/>
      <c r="C395" s="129" t="s">
        <v>64</v>
      </c>
      <c r="D395" s="159" t="s">
        <v>22</v>
      </c>
      <c r="E395" s="70"/>
      <c r="F395" s="71"/>
      <c r="G395" s="71">
        <f t="shared" si="49"/>
        <v>0</v>
      </c>
    </row>
    <row r="396" spans="1:7" ht="15.6" customHeight="1" x14ac:dyDescent="0.3">
      <c r="A396" s="192"/>
      <c r="B396" s="73"/>
      <c r="C396" s="129" t="s">
        <v>31</v>
      </c>
      <c r="D396" s="159" t="s">
        <v>22</v>
      </c>
      <c r="E396" s="70"/>
      <c r="F396" s="71"/>
      <c r="G396" s="71">
        <f t="shared" si="49"/>
        <v>0</v>
      </c>
    </row>
    <row r="397" spans="1:7" ht="15.6" customHeight="1" x14ac:dyDescent="0.3">
      <c r="A397" s="192"/>
      <c r="B397" s="31"/>
      <c r="C397" s="101"/>
      <c r="D397" s="161"/>
      <c r="E397" s="64"/>
      <c r="F397" s="82"/>
      <c r="G397" s="60"/>
    </row>
    <row r="398" spans="1:7" ht="15.6" customHeight="1" x14ac:dyDescent="0.3">
      <c r="A398" s="192"/>
      <c r="B398" s="73"/>
      <c r="C398" s="91"/>
      <c r="D398" s="159"/>
      <c r="E398" s="64"/>
      <c r="F398" s="82"/>
      <c r="G398" s="71" t="str">
        <f t="shared" si="49"/>
        <v/>
      </c>
    </row>
    <row r="399" spans="1:7" ht="15.6" customHeight="1" x14ac:dyDescent="0.3">
      <c r="A399" s="192"/>
      <c r="B399" s="73"/>
      <c r="C399" s="91"/>
      <c r="D399" s="159"/>
      <c r="E399" s="70"/>
      <c r="F399" s="71"/>
      <c r="G399" s="71"/>
    </row>
    <row r="400" spans="1:7" ht="15.6" customHeight="1" x14ac:dyDescent="0.3">
      <c r="A400" s="192"/>
      <c r="B400" s="32"/>
      <c r="C400" s="62" t="s">
        <v>65</v>
      </c>
      <c r="D400" s="159"/>
      <c r="E400" s="70"/>
      <c r="F400" s="71"/>
      <c r="G400" s="71" t="str">
        <f t="shared" ref="G400:G408" si="53">IF(D400&lt;&gt;"",E400*F400,"")</f>
        <v/>
      </c>
    </row>
    <row r="401" spans="1:7" ht="15.6" customHeight="1" x14ac:dyDescent="0.3">
      <c r="A401" s="192"/>
      <c r="B401" s="73"/>
      <c r="C401" s="91"/>
      <c r="D401" s="159"/>
      <c r="E401" s="70"/>
      <c r="F401" s="71"/>
      <c r="G401" s="71" t="str">
        <f t="shared" si="53"/>
        <v/>
      </c>
    </row>
    <row r="402" spans="1:7" ht="15.6" customHeight="1" x14ac:dyDescent="0.3">
      <c r="A402" s="192"/>
      <c r="B402" s="73"/>
      <c r="C402" s="91" t="s">
        <v>66</v>
      </c>
      <c r="D402" s="159"/>
      <c r="E402" s="70"/>
      <c r="F402" s="71"/>
      <c r="G402" s="71" t="str">
        <f t="shared" si="53"/>
        <v/>
      </c>
    </row>
    <row r="403" spans="1:7" ht="15.6" customHeight="1" x14ac:dyDescent="0.3">
      <c r="A403" s="192"/>
      <c r="B403" s="73"/>
      <c r="C403" s="91" t="s">
        <v>69</v>
      </c>
      <c r="D403" s="159" t="s">
        <v>36</v>
      </c>
      <c r="E403" s="70"/>
      <c r="F403" s="84"/>
      <c r="G403" s="71">
        <f t="shared" si="53"/>
        <v>0</v>
      </c>
    </row>
    <row r="404" spans="1:7" ht="15.6" customHeight="1" x14ac:dyDescent="0.3">
      <c r="A404" s="192"/>
      <c r="B404" s="73"/>
      <c r="C404" s="91" t="s">
        <v>70</v>
      </c>
      <c r="D404" s="159" t="s">
        <v>36</v>
      </c>
      <c r="E404" s="70"/>
      <c r="F404" s="84"/>
      <c r="G404" s="71">
        <f t="shared" si="53"/>
        <v>0</v>
      </c>
    </row>
    <row r="405" spans="1:7" ht="15.6" customHeight="1" x14ac:dyDescent="0.3">
      <c r="A405" s="192"/>
      <c r="B405" s="73"/>
      <c r="C405" s="91" t="s">
        <v>71</v>
      </c>
      <c r="D405" s="159" t="s">
        <v>36</v>
      </c>
      <c r="E405" s="70"/>
      <c r="F405" s="84"/>
      <c r="G405" s="71">
        <f t="shared" si="53"/>
        <v>0</v>
      </c>
    </row>
    <row r="406" spans="1:7" ht="15.6" customHeight="1" x14ac:dyDescent="0.3">
      <c r="A406" s="192"/>
      <c r="B406" s="73"/>
      <c r="C406" s="102"/>
      <c r="D406" s="159"/>
      <c r="E406" s="70"/>
      <c r="F406" s="71"/>
      <c r="G406" s="71" t="str">
        <f t="shared" si="53"/>
        <v/>
      </c>
    </row>
    <row r="407" spans="1:7" ht="15.6" customHeight="1" x14ac:dyDescent="0.3">
      <c r="A407" s="192"/>
      <c r="B407" s="73"/>
      <c r="C407" s="91" t="s">
        <v>72</v>
      </c>
      <c r="D407" s="159"/>
      <c r="E407" s="70"/>
      <c r="F407" s="71"/>
      <c r="G407" s="71" t="str">
        <f t="shared" si="53"/>
        <v/>
      </c>
    </row>
    <row r="408" spans="1:7" ht="15.6" customHeight="1" x14ac:dyDescent="0.3">
      <c r="A408" s="192"/>
      <c r="B408" s="73"/>
      <c r="C408" s="91" t="s">
        <v>118</v>
      </c>
      <c r="D408" s="159" t="s">
        <v>93</v>
      </c>
      <c r="E408" s="70"/>
      <c r="F408" s="71"/>
      <c r="G408" s="71">
        <f t="shared" si="53"/>
        <v>0</v>
      </c>
    </row>
    <row r="409" spans="1:7" ht="15.6" customHeight="1" x14ac:dyDescent="0.3">
      <c r="A409" s="192"/>
      <c r="B409" s="73"/>
      <c r="C409" s="91" t="s">
        <v>122</v>
      </c>
      <c r="D409" s="159"/>
      <c r="E409" s="70"/>
      <c r="F409" s="71"/>
      <c r="G409" s="71" t="str">
        <f t="shared" ref="G409:G410" si="54">IF(D409&lt;&gt;"",E409*F409,"")</f>
        <v/>
      </c>
    </row>
    <row r="410" spans="1:7" ht="15.6" customHeight="1" x14ac:dyDescent="0.3">
      <c r="A410" s="192"/>
      <c r="B410" s="73"/>
      <c r="C410" s="91" t="s">
        <v>123</v>
      </c>
      <c r="D410" s="159" t="s">
        <v>93</v>
      </c>
      <c r="E410" s="70"/>
      <c r="F410" s="71"/>
      <c r="G410" s="71">
        <f t="shared" si="54"/>
        <v>0</v>
      </c>
    </row>
    <row r="411" spans="1:7" ht="15.6" customHeight="1" x14ac:dyDescent="0.3">
      <c r="A411" s="192"/>
      <c r="B411" s="73"/>
      <c r="C411" s="91"/>
      <c r="D411" s="159"/>
      <c r="E411" s="70"/>
      <c r="F411" s="71"/>
      <c r="G411" s="71"/>
    </row>
    <row r="412" spans="1:7" ht="15.6" customHeight="1" x14ac:dyDescent="0.3">
      <c r="A412" s="192">
        <v>4</v>
      </c>
      <c r="B412" s="73"/>
      <c r="C412" s="91"/>
      <c r="D412" s="159"/>
      <c r="E412" s="70"/>
      <c r="F412" s="71"/>
      <c r="G412" s="71"/>
    </row>
    <row r="413" spans="1:7" ht="15.6" customHeight="1" x14ac:dyDescent="0.3">
      <c r="A413" s="192"/>
      <c r="B413" s="73"/>
      <c r="C413" s="91"/>
      <c r="D413" s="159"/>
      <c r="E413" s="70"/>
      <c r="F413" s="71"/>
      <c r="G413" s="71"/>
    </row>
    <row r="414" spans="1:7" ht="15.6" customHeight="1" x14ac:dyDescent="0.3">
      <c r="A414" s="192"/>
      <c r="B414" s="73"/>
      <c r="C414" s="62" t="s">
        <v>204</v>
      </c>
      <c r="D414" s="159"/>
      <c r="E414" s="70"/>
      <c r="F414" s="71"/>
      <c r="G414" s="71" t="str">
        <f t="shared" ref="G414:G424" si="55">IF(D414&lt;&gt;"",E414*F414,"")</f>
        <v/>
      </c>
    </row>
    <row r="415" spans="1:7" ht="15.6" customHeight="1" x14ac:dyDescent="0.3">
      <c r="A415" s="192"/>
      <c r="B415" s="73"/>
      <c r="C415" s="91"/>
      <c r="D415" s="159"/>
      <c r="E415" s="70"/>
      <c r="F415" s="71"/>
      <c r="G415" s="71" t="str">
        <f t="shared" si="55"/>
        <v/>
      </c>
    </row>
    <row r="416" spans="1:7" ht="15.6" customHeight="1" x14ac:dyDescent="0.3">
      <c r="A416" s="192"/>
      <c r="B416" s="73"/>
      <c r="C416" s="91" t="s">
        <v>66</v>
      </c>
      <c r="D416" s="159"/>
      <c r="E416" s="70"/>
      <c r="F416" s="71"/>
      <c r="G416" s="71" t="str">
        <f t="shared" si="55"/>
        <v/>
      </c>
    </row>
    <row r="417" spans="1:7" ht="15.6" customHeight="1" x14ac:dyDescent="0.3">
      <c r="A417" s="192"/>
      <c r="B417" s="73"/>
      <c r="C417" s="91" t="s">
        <v>69</v>
      </c>
      <c r="D417" s="159" t="s">
        <v>36</v>
      </c>
      <c r="E417" s="70"/>
      <c r="F417" s="84"/>
      <c r="G417" s="71">
        <f t="shared" si="55"/>
        <v>0</v>
      </c>
    </row>
    <row r="418" spans="1:7" ht="15.6" customHeight="1" x14ac:dyDescent="0.3">
      <c r="A418" s="192"/>
      <c r="B418" s="73"/>
      <c r="C418" s="91" t="s">
        <v>70</v>
      </c>
      <c r="D418" s="159" t="s">
        <v>36</v>
      </c>
      <c r="E418" s="70"/>
      <c r="F418" s="84"/>
      <c r="G418" s="71">
        <f t="shared" si="55"/>
        <v>0</v>
      </c>
    </row>
    <row r="419" spans="1:7" ht="15.6" customHeight="1" x14ac:dyDescent="0.3">
      <c r="A419" s="192"/>
      <c r="B419" s="73"/>
      <c r="C419" s="91" t="s">
        <v>71</v>
      </c>
      <c r="D419" s="159" t="s">
        <v>36</v>
      </c>
      <c r="E419" s="70"/>
      <c r="F419" s="84"/>
      <c r="G419" s="71">
        <f t="shared" si="55"/>
        <v>0</v>
      </c>
    </row>
    <row r="420" spans="1:7" ht="15.6" customHeight="1" x14ac:dyDescent="0.3">
      <c r="A420" s="192"/>
      <c r="B420" s="73"/>
      <c r="C420" s="151" t="s">
        <v>249</v>
      </c>
      <c r="D420" s="159" t="s">
        <v>36</v>
      </c>
      <c r="E420" s="70"/>
      <c r="F420" s="71"/>
      <c r="G420" s="71">
        <f t="shared" si="55"/>
        <v>0</v>
      </c>
    </row>
    <row r="421" spans="1:7" ht="15.6" customHeight="1" x14ac:dyDescent="0.3">
      <c r="A421" s="192"/>
      <c r="B421" s="73"/>
      <c r="C421" s="91" t="s">
        <v>72</v>
      </c>
      <c r="D421" s="159"/>
      <c r="E421" s="70"/>
      <c r="F421" s="71"/>
      <c r="G421" s="71" t="str">
        <f t="shared" si="55"/>
        <v/>
      </c>
    </row>
    <row r="422" spans="1:7" ht="15.6" customHeight="1" x14ac:dyDescent="0.3">
      <c r="A422" s="192"/>
      <c r="B422" s="73"/>
      <c r="C422" s="91" t="s">
        <v>118</v>
      </c>
      <c r="D422" s="159" t="s">
        <v>93</v>
      </c>
      <c r="E422" s="70"/>
      <c r="F422" s="71"/>
      <c r="G422" s="71">
        <f t="shared" si="55"/>
        <v>0</v>
      </c>
    </row>
    <row r="423" spans="1:7" ht="15.6" customHeight="1" x14ac:dyDescent="0.3">
      <c r="A423" s="192"/>
      <c r="B423" s="73"/>
      <c r="C423" s="91" t="s">
        <v>122</v>
      </c>
      <c r="D423" s="159"/>
      <c r="E423" s="70"/>
      <c r="F423" s="71"/>
      <c r="G423" s="71" t="str">
        <f t="shared" si="55"/>
        <v/>
      </c>
    </row>
    <row r="424" spans="1:7" ht="15.6" customHeight="1" x14ac:dyDescent="0.3">
      <c r="A424" s="192"/>
      <c r="B424" s="73"/>
      <c r="C424" s="91" t="s">
        <v>123</v>
      </c>
      <c r="D424" s="159" t="s">
        <v>93</v>
      </c>
      <c r="E424" s="70"/>
      <c r="F424" s="71"/>
      <c r="G424" s="71">
        <f t="shared" si="55"/>
        <v>0</v>
      </c>
    </row>
    <row r="425" spans="1:7" ht="15.6" customHeight="1" x14ac:dyDescent="0.3">
      <c r="A425" s="192"/>
      <c r="B425" s="125"/>
      <c r="C425" s="91"/>
      <c r="D425" s="159"/>
      <c r="E425" s="70"/>
      <c r="F425" s="71"/>
      <c r="G425" s="71"/>
    </row>
    <row r="426" spans="1:7" ht="15.6" customHeight="1" x14ac:dyDescent="0.3">
      <c r="A426" s="192"/>
      <c r="B426" s="125"/>
      <c r="C426" s="91"/>
      <c r="D426" s="159"/>
      <c r="E426" s="70"/>
      <c r="F426" s="71"/>
      <c r="G426" s="71"/>
    </row>
    <row r="427" spans="1:7" ht="15.6" customHeight="1" x14ac:dyDescent="0.3">
      <c r="A427" s="192"/>
      <c r="B427" s="125"/>
      <c r="C427" s="92" t="s">
        <v>238</v>
      </c>
      <c r="D427" s="159"/>
      <c r="E427" s="70"/>
      <c r="F427" s="71"/>
      <c r="G427" s="71"/>
    </row>
    <row r="428" spans="1:7" ht="15.6" customHeight="1" x14ac:dyDescent="0.3">
      <c r="A428" s="192"/>
      <c r="B428" s="125"/>
      <c r="C428" s="91"/>
      <c r="D428" s="159"/>
      <c r="E428" s="70"/>
      <c r="F428" s="71"/>
      <c r="G428" s="71"/>
    </row>
    <row r="429" spans="1:7" ht="15.6" customHeight="1" x14ac:dyDescent="0.3">
      <c r="A429" s="192"/>
      <c r="B429" s="73"/>
      <c r="C429" s="91" t="s">
        <v>235</v>
      </c>
      <c r="D429" s="159" t="s">
        <v>15</v>
      </c>
      <c r="E429" s="70"/>
      <c r="F429" s="71"/>
      <c r="G429" s="71">
        <f>IF(D429&lt;&gt;"",E429*F429,"")</f>
        <v>0</v>
      </c>
    </row>
    <row r="430" spans="1:7" ht="16.5" customHeight="1" x14ac:dyDescent="0.3">
      <c r="A430" s="192"/>
      <c r="B430" s="31"/>
      <c r="C430" s="91" t="s">
        <v>236</v>
      </c>
      <c r="D430" s="159" t="s">
        <v>15</v>
      </c>
      <c r="E430" s="70"/>
      <c r="F430" s="71"/>
      <c r="G430" s="71">
        <f>IF(D430&lt;&gt;"",E430*F430,"")</f>
        <v>0</v>
      </c>
    </row>
    <row r="431" spans="1:7" ht="16.5" customHeight="1" x14ac:dyDescent="0.3">
      <c r="A431" s="192"/>
      <c r="B431" s="31"/>
      <c r="C431" s="91"/>
      <c r="D431" s="159"/>
      <c r="E431" s="70"/>
      <c r="F431" s="71"/>
      <c r="G431" s="71"/>
    </row>
    <row r="432" spans="1:7" ht="16.5" customHeight="1" x14ac:dyDescent="0.3">
      <c r="A432" s="192"/>
      <c r="B432" s="31"/>
      <c r="C432" s="91"/>
      <c r="D432" s="159"/>
      <c r="E432" s="70"/>
      <c r="F432" s="71"/>
      <c r="G432" s="71"/>
    </row>
    <row r="433" spans="1:7" ht="16.5" customHeight="1" x14ac:dyDescent="0.3">
      <c r="A433" s="192"/>
      <c r="B433" s="31"/>
      <c r="C433" s="92" t="s">
        <v>259</v>
      </c>
      <c r="D433" s="159"/>
      <c r="E433" s="70"/>
      <c r="F433" s="71"/>
      <c r="G433" s="71"/>
    </row>
    <row r="434" spans="1:7" ht="16.5" customHeight="1" x14ac:dyDescent="0.3">
      <c r="A434" s="192"/>
      <c r="B434" s="31"/>
      <c r="C434" s="151" t="s">
        <v>258</v>
      </c>
      <c r="D434" s="159"/>
      <c r="E434" s="70"/>
      <c r="F434" s="71"/>
      <c r="G434" s="71"/>
    </row>
    <row r="435" spans="1:7" ht="16.5" customHeight="1" x14ac:dyDescent="0.3">
      <c r="A435" s="192"/>
      <c r="B435" s="31"/>
      <c r="C435" s="151" t="s">
        <v>257</v>
      </c>
      <c r="D435" s="159"/>
      <c r="E435" s="70"/>
      <c r="F435" s="71"/>
      <c r="G435" s="71"/>
    </row>
    <row r="436" spans="1:7" ht="16.5" customHeight="1" x14ac:dyDescent="0.3">
      <c r="A436" s="192"/>
      <c r="B436" s="31"/>
      <c r="C436" s="91"/>
      <c r="D436" s="159"/>
      <c r="E436" s="70"/>
      <c r="F436" s="71"/>
      <c r="G436" s="71"/>
    </row>
    <row r="437" spans="1:7" ht="15.6" customHeight="1" x14ac:dyDescent="0.3">
      <c r="A437" s="192"/>
      <c r="B437" s="32"/>
      <c r="C437" s="108" t="s">
        <v>149</v>
      </c>
      <c r="D437" s="159"/>
      <c r="E437" s="70"/>
      <c r="F437" s="71"/>
      <c r="G437" s="71" t="str">
        <f t="shared" ref="G437:G441" si="56">IF(D437&lt;&gt;"",E437*F437,"")</f>
        <v/>
      </c>
    </row>
    <row r="438" spans="1:7" ht="15.6" customHeight="1" x14ac:dyDescent="0.3">
      <c r="A438" s="192"/>
      <c r="B438" s="32"/>
      <c r="C438" s="62" t="s">
        <v>207</v>
      </c>
      <c r="D438" s="159" t="s">
        <v>22</v>
      </c>
      <c r="E438" s="70"/>
      <c r="F438" s="71"/>
      <c r="G438" s="71"/>
    </row>
    <row r="439" spans="1:7" ht="15.6" customHeight="1" x14ac:dyDescent="0.3">
      <c r="A439" s="192"/>
      <c r="B439" s="73"/>
      <c r="C439" s="91" t="s">
        <v>55</v>
      </c>
      <c r="D439" s="159"/>
      <c r="E439" s="70"/>
      <c r="F439" s="71"/>
      <c r="G439" s="71" t="str">
        <f t="shared" si="56"/>
        <v/>
      </c>
    </row>
    <row r="440" spans="1:7" ht="15.6" customHeight="1" x14ac:dyDescent="0.3">
      <c r="A440" s="192"/>
      <c r="B440" s="73"/>
      <c r="C440" s="91" t="s">
        <v>56</v>
      </c>
      <c r="D440" s="159"/>
      <c r="E440" s="70"/>
      <c r="F440" s="71"/>
      <c r="G440" s="71" t="str">
        <f t="shared" si="56"/>
        <v/>
      </c>
    </row>
    <row r="441" spans="1:7" ht="15.6" customHeight="1" x14ac:dyDescent="0.3">
      <c r="A441" s="192"/>
      <c r="B441" s="73"/>
      <c r="C441" s="91" t="s">
        <v>208</v>
      </c>
      <c r="D441" s="159"/>
      <c r="E441" s="70"/>
      <c r="F441" s="71"/>
      <c r="G441" s="71" t="str">
        <f t="shared" si="56"/>
        <v/>
      </c>
    </row>
    <row r="442" spans="1:7" ht="15.6" customHeight="1" x14ac:dyDescent="0.3">
      <c r="A442" s="192"/>
      <c r="B442" s="73"/>
      <c r="C442" s="131" t="s">
        <v>239</v>
      </c>
      <c r="D442" s="159" t="s">
        <v>15</v>
      </c>
      <c r="E442" s="70"/>
      <c r="F442" s="71"/>
      <c r="G442" s="71">
        <f>IF(D442&lt;&gt;"",E442*F442,"")</f>
        <v>0</v>
      </c>
    </row>
    <row r="443" spans="1:7" ht="16.5" customHeight="1" x14ac:dyDescent="0.3">
      <c r="A443" s="192"/>
      <c r="B443" s="31"/>
      <c r="C443" s="131" t="s">
        <v>234</v>
      </c>
      <c r="D443" s="159" t="s">
        <v>15</v>
      </c>
      <c r="E443" s="70"/>
      <c r="F443" s="71"/>
      <c r="G443" s="71">
        <f t="shared" ref="G443" si="57">IF(D443&lt;&gt;"",E443*F443,"")</f>
        <v>0</v>
      </c>
    </row>
    <row r="444" spans="1:7" ht="16.5" customHeight="1" x14ac:dyDescent="0.3">
      <c r="A444" s="192"/>
      <c r="B444" s="31"/>
      <c r="C444" s="91"/>
      <c r="D444" s="161"/>
      <c r="E444" s="64"/>
      <c r="F444" s="82"/>
      <c r="G444" s="115"/>
    </row>
    <row r="445" spans="1:7" ht="16.5" customHeight="1" x14ac:dyDescent="0.3">
      <c r="A445" s="192"/>
      <c r="B445" s="31"/>
      <c r="C445" s="91" t="s">
        <v>210</v>
      </c>
      <c r="D445" s="161" t="s">
        <v>22</v>
      </c>
      <c r="E445" s="64"/>
      <c r="F445" s="82"/>
      <c r="G445" s="115">
        <f t="shared" ref="G445:G448" si="58">IF(D445&lt;&gt;"",E445*F445,"")</f>
        <v>0</v>
      </c>
    </row>
    <row r="446" spans="1:7" ht="15.6" customHeight="1" x14ac:dyDescent="0.3">
      <c r="A446" s="192"/>
      <c r="B446" s="73"/>
      <c r="C446" s="91" t="s">
        <v>209</v>
      </c>
      <c r="D446" s="161" t="s">
        <v>22</v>
      </c>
      <c r="E446" s="64"/>
      <c r="F446" s="82"/>
      <c r="G446" s="115">
        <f t="shared" si="58"/>
        <v>0</v>
      </c>
    </row>
    <row r="447" spans="1:7" ht="15.6" customHeight="1" x14ac:dyDescent="0.3">
      <c r="A447" s="192"/>
      <c r="B447" s="125"/>
      <c r="C447" s="72" t="s">
        <v>83</v>
      </c>
      <c r="D447" s="159" t="s">
        <v>84</v>
      </c>
      <c r="E447" s="70"/>
      <c r="F447" s="71"/>
      <c r="G447" s="71">
        <f t="shared" si="58"/>
        <v>0</v>
      </c>
    </row>
    <row r="448" spans="1:7" ht="15.6" customHeight="1" x14ac:dyDescent="0.3">
      <c r="A448" s="192"/>
      <c r="B448" s="32"/>
      <c r="C448" s="97" t="s">
        <v>240</v>
      </c>
      <c r="D448" s="159" t="s">
        <v>22</v>
      </c>
      <c r="E448" s="70"/>
      <c r="F448" s="71"/>
      <c r="G448" s="71">
        <f t="shared" si="58"/>
        <v>0</v>
      </c>
    </row>
    <row r="449" spans="1:7" ht="15.6" customHeight="1" x14ac:dyDescent="0.3">
      <c r="A449" s="192">
        <v>4</v>
      </c>
      <c r="B449" s="32"/>
      <c r="C449" s="97"/>
      <c r="D449" s="159"/>
      <c r="E449" s="70"/>
      <c r="F449" s="71"/>
      <c r="G449" s="71"/>
    </row>
    <row r="450" spans="1:7" ht="15.6" customHeight="1" x14ac:dyDescent="0.3">
      <c r="A450" s="192"/>
      <c r="B450" s="32"/>
      <c r="C450" s="97"/>
      <c r="D450" s="159"/>
      <c r="E450" s="70"/>
      <c r="F450" s="71"/>
      <c r="G450" s="71"/>
    </row>
    <row r="451" spans="1:7" ht="15.6" customHeight="1" x14ac:dyDescent="0.3">
      <c r="A451" s="192"/>
      <c r="B451" s="32"/>
      <c r="C451" s="97"/>
      <c r="D451" s="159"/>
      <c r="E451" s="70"/>
      <c r="F451" s="71"/>
      <c r="G451" s="71"/>
    </row>
    <row r="452" spans="1:7" ht="15.6" customHeight="1" x14ac:dyDescent="0.3">
      <c r="A452" s="192"/>
      <c r="B452" s="73"/>
      <c r="C452" s="107"/>
      <c r="D452" s="159"/>
      <c r="E452" s="70"/>
      <c r="F452" s="71"/>
      <c r="G452" s="71"/>
    </row>
    <row r="453" spans="1:7" ht="15.6" customHeight="1" x14ac:dyDescent="0.3">
      <c r="A453" s="192"/>
      <c r="B453" s="32"/>
      <c r="C453" s="108" t="s">
        <v>211</v>
      </c>
      <c r="D453" s="159"/>
      <c r="E453" s="70"/>
      <c r="F453" s="71"/>
      <c r="G453" s="71" t="str">
        <f t="shared" ref="G453:G457" si="59">IF(D453&lt;&gt;"",E453*F453,"")</f>
        <v/>
      </c>
    </row>
    <row r="454" spans="1:7" ht="15.6" customHeight="1" x14ac:dyDescent="0.3">
      <c r="A454" s="192"/>
      <c r="B454" s="32"/>
      <c r="C454" s="97" t="s">
        <v>207</v>
      </c>
      <c r="D454" s="159" t="s">
        <v>22</v>
      </c>
      <c r="E454" s="70"/>
      <c r="F454" s="71"/>
      <c r="G454" s="71">
        <f t="shared" si="59"/>
        <v>0</v>
      </c>
    </row>
    <row r="455" spans="1:7" ht="15.6" customHeight="1" x14ac:dyDescent="0.3">
      <c r="A455" s="192"/>
      <c r="B455" s="73"/>
      <c r="C455" s="91" t="s">
        <v>55</v>
      </c>
      <c r="D455" s="159"/>
      <c r="E455" s="70"/>
      <c r="F455" s="71"/>
      <c r="G455" s="71" t="str">
        <f t="shared" si="59"/>
        <v/>
      </c>
    </row>
    <row r="456" spans="1:7" ht="15.6" customHeight="1" x14ac:dyDescent="0.3">
      <c r="A456" s="192"/>
      <c r="B456" s="73"/>
      <c r="C456" s="91" t="s">
        <v>56</v>
      </c>
      <c r="D456" s="159"/>
      <c r="E456" s="70"/>
      <c r="F456" s="71"/>
      <c r="G456" s="71" t="str">
        <f t="shared" si="59"/>
        <v/>
      </c>
    </row>
    <row r="457" spans="1:7" ht="15.6" customHeight="1" x14ac:dyDescent="0.3">
      <c r="A457" s="192"/>
      <c r="B457" s="73"/>
      <c r="C457" s="91" t="s">
        <v>241</v>
      </c>
      <c r="D457" s="159"/>
      <c r="E457" s="70"/>
      <c r="F457" s="71"/>
      <c r="G457" s="71" t="str">
        <f t="shared" si="59"/>
        <v/>
      </c>
    </row>
    <row r="458" spans="1:7" ht="15.6" customHeight="1" x14ac:dyDescent="0.3">
      <c r="A458" s="192"/>
      <c r="B458" s="31"/>
      <c r="C458" s="131" t="s">
        <v>239</v>
      </c>
      <c r="D458" s="159" t="s">
        <v>15</v>
      </c>
      <c r="E458" s="70"/>
      <c r="F458" s="71"/>
      <c r="G458" s="71">
        <f>IF(D458&lt;&gt;"",E458*F458,"")</f>
        <v>0</v>
      </c>
    </row>
    <row r="459" spans="1:7" ht="15.6" customHeight="1" x14ac:dyDescent="0.3">
      <c r="A459" s="192"/>
      <c r="B459" s="31"/>
      <c r="C459" s="131" t="s">
        <v>234</v>
      </c>
      <c r="D459" s="159" t="s">
        <v>15</v>
      </c>
      <c r="E459" s="70"/>
      <c r="F459" s="71"/>
      <c r="G459" s="71">
        <f t="shared" ref="G459" si="60">IF(D459&lt;&gt;"",E459*F459,"")</f>
        <v>0</v>
      </c>
    </row>
    <row r="460" spans="1:7" ht="15.6" customHeight="1" x14ac:dyDescent="0.3">
      <c r="A460" s="192"/>
      <c r="B460" s="31"/>
      <c r="C460" s="101"/>
      <c r="D460" s="161"/>
      <c r="E460" s="64"/>
      <c r="F460" s="82"/>
      <c r="G460" s="60"/>
    </row>
    <row r="461" spans="1:7" ht="15.6" customHeight="1" x14ac:dyDescent="0.3">
      <c r="A461" s="192"/>
      <c r="B461" s="73"/>
      <c r="C461" s="72" t="s">
        <v>83</v>
      </c>
      <c r="D461" s="159" t="s">
        <v>84</v>
      </c>
      <c r="E461" s="70"/>
      <c r="F461" s="71"/>
      <c r="G461" s="71">
        <f t="shared" ref="G461:G464" si="61">IF(D461&lt;&gt;"",E461*F461,"")</f>
        <v>0</v>
      </c>
    </row>
    <row r="462" spans="1:7" ht="15.6" customHeight="1" x14ac:dyDescent="0.3">
      <c r="A462" s="192"/>
      <c r="B462" s="73"/>
      <c r="C462" s="72" t="s">
        <v>85</v>
      </c>
      <c r="D462" s="159" t="s">
        <v>84</v>
      </c>
      <c r="E462" s="70"/>
      <c r="F462" s="71"/>
      <c r="G462" s="71">
        <f t="shared" si="61"/>
        <v>0</v>
      </c>
    </row>
    <row r="463" spans="1:7" ht="15.6" customHeight="1" x14ac:dyDescent="0.3">
      <c r="A463" s="192"/>
      <c r="B463" s="73"/>
      <c r="C463" s="106" t="s">
        <v>88</v>
      </c>
      <c r="D463" s="159" t="s">
        <v>36</v>
      </c>
      <c r="E463" s="70"/>
      <c r="F463" s="71"/>
      <c r="G463" s="71">
        <f t="shared" si="61"/>
        <v>0</v>
      </c>
    </row>
    <row r="464" spans="1:7" ht="15.6" customHeight="1" x14ac:dyDescent="0.3">
      <c r="A464" s="192"/>
      <c r="B464" s="73"/>
      <c r="C464" s="106" t="s">
        <v>91</v>
      </c>
      <c r="D464" s="159" t="s">
        <v>22</v>
      </c>
      <c r="E464" s="70"/>
      <c r="F464" s="71"/>
      <c r="G464" s="71">
        <f t="shared" si="61"/>
        <v>0</v>
      </c>
    </row>
    <row r="465" spans="1:7" ht="15.6" customHeight="1" x14ac:dyDescent="0.3">
      <c r="A465" s="192"/>
      <c r="B465" s="125"/>
      <c r="C465" s="132"/>
      <c r="D465" s="159"/>
      <c r="E465" s="70"/>
      <c r="F465" s="71"/>
      <c r="G465" s="71"/>
    </row>
    <row r="466" spans="1:7" ht="15.6" customHeight="1" x14ac:dyDescent="0.3">
      <c r="A466" s="192"/>
      <c r="B466" s="125"/>
      <c r="C466" s="91" t="s">
        <v>235</v>
      </c>
      <c r="D466" s="159" t="s">
        <v>15</v>
      </c>
      <c r="E466" s="70"/>
      <c r="F466" s="71"/>
      <c r="G466" s="71">
        <f>IF(D466&lt;&gt;"",E466*F466,"")</f>
        <v>0</v>
      </c>
    </row>
    <row r="467" spans="1:7" ht="15.6" customHeight="1" x14ac:dyDescent="0.3">
      <c r="A467" s="192"/>
      <c r="B467" s="125"/>
      <c r="C467" s="91" t="s">
        <v>236</v>
      </c>
      <c r="D467" s="159" t="s">
        <v>15</v>
      </c>
      <c r="E467" s="70"/>
      <c r="F467" s="71"/>
      <c r="G467" s="71">
        <f>IF(D467&lt;&gt;"",E467*F467,"")</f>
        <v>0</v>
      </c>
    </row>
    <row r="468" spans="1:7" ht="15.6" customHeight="1" x14ac:dyDescent="0.3">
      <c r="A468" s="192"/>
      <c r="B468" s="125"/>
      <c r="C468" s="146"/>
      <c r="D468" s="159"/>
      <c r="E468" s="70"/>
      <c r="F468" s="71"/>
      <c r="G468" s="71"/>
    </row>
    <row r="469" spans="1:7" ht="15.6" customHeight="1" x14ac:dyDescent="0.3">
      <c r="A469" s="192"/>
      <c r="B469" s="125"/>
      <c r="C469" s="146"/>
      <c r="D469" s="159"/>
      <c r="E469" s="70"/>
      <c r="F469" s="71"/>
      <c r="G469" s="71"/>
    </row>
    <row r="470" spans="1:7" ht="15.6" customHeight="1" x14ac:dyDescent="0.3">
      <c r="A470" s="192"/>
      <c r="B470" s="125"/>
      <c r="C470" s="91"/>
      <c r="D470" s="159"/>
      <c r="E470" s="70"/>
      <c r="F470" s="71"/>
      <c r="G470" s="71" t="str">
        <f t="shared" ref="G470" si="62">IF(D470&lt;&gt;"",E470*F470,"")</f>
        <v/>
      </c>
    </row>
    <row r="471" spans="1:7" ht="15.6" customHeight="1" x14ac:dyDescent="0.3">
      <c r="A471" s="192"/>
      <c r="B471" s="125"/>
      <c r="C471" s="157" t="s">
        <v>261</v>
      </c>
      <c r="D471" s="159"/>
      <c r="E471" s="70"/>
      <c r="F471" s="71"/>
      <c r="G471" s="71"/>
    </row>
    <row r="472" spans="1:7" ht="15.6" customHeight="1" x14ac:dyDescent="0.3">
      <c r="A472" s="192"/>
      <c r="B472" s="125"/>
      <c r="C472" s="109" t="s">
        <v>262</v>
      </c>
      <c r="D472" s="159"/>
      <c r="E472" s="70"/>
      <c r="F472" s="71"/>
      <c r="G472" s="71" t="str">
        <f t="shared" ref="G472:G478" si="63">IF(D472&lt;&gt;"",E472*F472,"")</f>
        <v/>
      </c>
    </row>
    <row r="473" spans="1:7" ht="15.6" customHeight="1" x14ac:dyDescent="0.3">
      <c r="A473" s="192"/>
      <c r="B473" s="125"/>
      <c r="C473" s="109" t="s">
        <v>264</v>
      </c>
      <c r="D473" s="159" t="s">
        <v>22</v>
      </c>
      <c r="E473" s="70"/>
      <c r="F473" s="71"/>
      <c r="G473" s="71">
        <f t="shared" si="63"/>
        <v>0</v>
      </c>
    </row>
    <row r="474" spans="1:7" ht="15.6" customHeight="1" x14ac:dyDescent="0.3">
      <c r="A474" s="192"/>
      <c r="B474" s="125"/>
      <c r="C474" s="91" t="s">
        <v>263</v>
      </c>
      <c r="D474" s="159"/>
      <c r="E474" s="70"/>
      <c r="F474" s="71"/>
      <c r="G474" s="71" t="str">
        <f t="shared" si="63"/>
        <v/>
      </c>
    </row>
    <row r="475" spans="1:7" ht="15.6" customHeight="1" x14ac:dyDescent="0.3">
      <c r="A475" s="192"/>
      <c r="B475" s="125"/>
      <c r="C475" s="158" t="s">
        <v>265</v>
      </c>
      <c r="D475" s="159" t="s">
        <v>22</v>
      </c>
      <c r="E475" s="70"/>
      <c r="F475" s="71"/>
      <c r="G475" s="71">
        <f t="shared" si="63"/>
        <v>0</v>
      </c>
    </row>
    <row r="476" spans="1:7" ht="15.6" customHeight="1" x14ac:dyDescent="0.3">
      <c r="A476" s="192"/>
      <c r="B476" s="125"/>
      <c r="C476" s="158" t="s">
        <v>266</v>
      </c>
      <c r="D476" s="159" t="s">
        <v>22</v>
      </c>
      <c r="E476" s="70"/>
      <c r="F476" s="71"/>
      <c r="G476" s="71">
        <f t="shared" si="63"/>
        <v>0</v>
      </c>
    </row>
    <row r="477" spans="1:7" ht="15.6" customHeight="1" x14ac:dyDescent="0.3">
      <c r="A477" s="192"/>
      <c r="B477" s="125"/>
      <c r="C477" s="158" t="s">
        <v>268</v>
      </c>
      <c r="D477" s="159" t="s">
        <v>22</v>
      </c>
      <c r="E477" s="70"/>
      <c r="F477" s="71"/>
      <c r="G477" s="71">
        <f t="shared" si="63"/>
        <v>0</v>
      </c>
    </row>
    <row r="478" spans="1:7" ht="15.6" customHeight="1" x14ac:dyDescent="0.3">
      <c r="A478" s="192"/>
      <c r="B478" s="125"/>
      <c r="C478" s="158" t="s">
        <v>267</v>
      </c>
      <c r="D478" s="159" t="s">
        <v>22</v>
      </c>
      <c r="E478" s="70"/>
      <c r="F478" s="71"/>
      <c r="G478" s="71">
        <f t="shared" si="63"/>
        <v>0</v>
      </c>
    </row>
    <row r="479" spans="1:7" ht="15.6" customHeight="1" x14ac:dyDescent="0.3">
      <c r="A479" s="192"/>
      <c r="B479" s="125"/>
      <c r="C479" s="158" t="s">
        <v>269</v>
      </c>
      <c r="D479" s="159" t="s">
        <v>22</v>
      </c>
      <c r="E479" s="70"/>
      <c r="F479" s="71"/>
      <c r="G479" s="71">
        <f t="shared" ref="G479:G480" si="64">IF(D479&lt;&gt;"",E479*F479,"")</f>
        <v>0</v>
      </c>
    </row>
    <row r="480" spans="1:7" ht="15.6" customHeight="1" x14ac:dyDescent="0.3">
      <c r="A480" s="192"/>
      <c r="B480" s="125"/>
      <c r="C480" s="158" t="s">
        <v>270</v>
      </c>
      <c r="D480" s="159" t="s">
        <v>22</v>
      </c>
      <c r="E480" s="70"/>
      <c r="F480" s="71"/>
      <c r="G480" s="71">
        <f t="shared" si="64"/>
        <v>0</v>
      </c>
    </row>
    <row r="481" spans="1:7" ht="15.6" customHeight="1" x14ac:dyDescent="0.3">
      <c r="A481" s="192"/>
      <c r="B481" s="125"/>
      <c r="C481" s="147"/>
      <c r="D481" s="159"/>
      <c r="E481" s="70"/>
      <c r="F481" s="71"/>
      <c r="G481" s="71"/>
    </row>
    <row r="482" spans="1:7" ht="15.6" customHeight="1" x14ac:dyDescent="0.3">
      <c r="A482" s="192"/>
      <c r="B482" s="125"/>
      <c r="C482" s="147"/>
      <c r="D482" s="159"/>
      <c r="E482" s="70"/>
      <c r="F482" s="71"/>
      <c r="G482" s="71"/>
    </row>
    <row r="483" spans="1:7" ht="15.6" customHeight="1" x14ac:dyDescent="0.3">
      <c r="A483" s="192"/>
      <c r="B483" s="125"/>
      <c r="C483" s="62" t="s">
        <v>99</v>
      </c>
      <c r="D483" s="159"/>
      <c r="E483" s="70"/>
      <c r="F483" s="71"/>
      <c r="G483" s="71" t="str">
        <f t="shared" ref="G483:G492" si="65">IF(D483&lt;&gt;"",E483*F483,"")</f>
        <v/>
      </c>
    </row>
    <row r="484" spans="1:7" ht="15.6" customHeight="1" x14ac:dyDescent="0.3">
      <c r="A484" s="192"/>
      <c r="B484" s="125"/>
      <c r="C484" s="91" t="s">
        <v>271</v>
      </c>
      <c r="D484" s="159"/>
      <c r="E484" s="70"/>
      <c r="F484" s="71"/>
      <c r="G484" s="71" t="str">
        <f t="shared" si="65"/>
        <v/>
      </c>
    </row>
    <row r="485" spans="1:7" ht="15.6" customHeight="1" x14ac:dyDescent="0.3">
      <c r="A485" s="192"/>
      <c r="B485" s="125"/>
      <c r="C485" s="109" t="s">
        <v>262</v>
      </c>
      <c r="D485" s="159"/>
      <c r="E485" s="70"/>
      <c r="F485" s="71"/>
      <c r="G485" s="71" t="str">
        <f t="shared" si="65"/>
        <v/>
      </c>
    </row>
    <row r="486" spans="1:7" ht="15.6" customHeight="1" x14ac:dyDescent="0.3">
      <c r="A486" s="192"/>
      <c r="B486" s="125"/>
      <c r="C486" s="109" t="s">
        <v>264</v>
      </c>
      <c r="D486" s="159" t="s">
        <v>22</v>
      </c>
      <c r="E486" s="70"/>
      <c r="F486" s="71"/>
      <c r="G486" s="71">
        <f t="shared" si="65"/>
        <v>0</v>
      </c>
    </row>
    <row r="487" spans="1:7" ht="15.6" customHeight="1" x14ac:dyDescent="0.3">
      <c r="A487" s="192"/>
      <c r="B487" s="125"/>
      <c r="C487" s="91" t="s">
        <v>95</v>
      </c>
      <c r="D487" s="159"/>
      <c r="E487" s="70"/>
      <c r="F487" s="71"/>
      <c r="G487" s="71" t="str">
        <f t="shared" si="65"/>
        <v/>
      </c>
    </row>
    <row r="488" spans="1:7" ht="15.6" customHeight="1" x14ac:dyDescent="0.3">
      <c r="A488" s="192"/>
      <c r="B488" s="125"/>
      <c r="C488" s="109" t="s">
        <v>100</v>
      </c>
      <c r="D488" s="159" t="s">
        <v>22</v>
      </c>
      <c r="E488" s="70"/>
      <c r="F488" s="71"/>
      <c r="G488" s="71">
        <f t="shared" si="65"/>
        <v>0</v>
      </c>
    </row>
    <row r="489" spans="1:7" ht="15.6" customHeight="1" x14ac:dyDescent="0.3">
      <c r="A489" s="192"/>
      <c r="B489" s="125"/>
      <c r="C489" s="109" t="s">
        <v>96</v>
      </c>
      <c r="D489" s="159" t="s">
        <v>22</v>
      </c>
      <c r="E489" s="70"/>
      <c r="F489" s="71"/>
      <c r="G489" s="71">
        <f t="shared" si="65"/>
        <v>0</v>
      </c>
    </row>
    <row r="490" spans="1:7" ht="15.6" customHeight="1" x14ac:dyDescent="0.3">
      <c r="A490" s="192"/>
      <c r="B490" s="125"/>
      <c r="C490" s="109" t="s">
        <v>101</v>
      </c>
      <c r="D490" s="159" t="s">
        <v>22</v>
      </c>
      <c r="E490" s="70"/>
      <c r="F490" s="71"/>
      <c r="G490" s="71">
        <f t="shared" si="65"/>
        <v>0</v>
      </c>
    </row>
    <row r="491" spans="1:7" ht="15.6" customHeight="1" x14ac:dyDescent="0.3">
      <c r="A491" s="192"/>
      <c r="B491" s="125"/>
      <c r="C491" s="109" t="s">
        <v>97</v>
      </c>
      <c r="D491" s="159" t="s">
        <v>22</v>
      </c>
      <c r="E491" s="70"/>
      <c r="F491" s="71"/>
      <c r="G491" s="71">
        <f t="shared" si="65"/>
        <v>0</v>
      </c>
    </row>
    <row r="492" spans="1:7" ht="15.6" customHeight="1" x14ac:dyDescent="0.3">
      <c r="A492" s="192"/>
      <c r="B492" s="125"/>
      <c r="C492" s="91" t="s">
        <v>102</v>
      </c>
      <c r="D492" s="159"/>
      <c r="E492" s="70"/>
      <c r="F492" s="71"/>
      <c r="G492" s="71" t="str">
        <f t="shared" si="65"/>
        <v/>
      </c>
    </row>
    <row r="493" spans="1:7" ht="15.6" customHeight="1" x14ac:dyDescent="0.3">
      <c r="A493" s="192"/>
      <c r="B493" s="125"/>
      <c r="C493" s="109" t="s">
        <v>94</v>
      </c>
      <c r="D493" s="159"/>
      <c r="E493" s="70"/>
      <c r="F493" s="71"/>
      <c r="G493" s="71"/>
    </row>
    <row r="494" spans="1:7" ht="15.6" customHeight="1" x14ac:dyDescent="0.3">
      <c r="A494" s="192"/>
      <c r="B494" s="125"/>
      <c r="C494" s="109" t="s">
        <v>103</v>
      </c>
      <c r="D494" s="159" t="s">
        <v>22</v>
      </c>
      <c r="E494" s="70"/>
      <c r="F494" s="71"/>
      <c r="G494" s="71">
        <f t="shared" ref="G494:G503" si="66">IF(D494&lt;&gt;"",E494*F494,"")</f>
        <v>0</v>
      </c>
    </row>
    <row r="495" spans="1:7" ht="15.6" customHeight="1" x14ac:dyDescent="0.3">
      <c r="A495" s="192"/>
      <c r="B495" s="125"/>
      <c r="C495" s="109" t="s">
        <v>104</v>
      </c>
      <c r="D495" s="159" t="s">
        <v>22</v>
      </c>
      <c r="E495" s="70"/>
      <c r="F495" s="71"/>
      <c r="G495" s="71">
        <f t="shared" si="66"/>
        <v>0</v>
      </c>
    </row>
    <row r="496" spans="1:7" ht="15.6" customHeight="1" x14ac:dyDescent="0.3">
      <c r="A496" s="192"/>
      <c r="B496" s="125"/>
      <c r="C496" s="109" t="s">
        <v>105</v>
      </c>
      <c r="D496" s="159" t="s">
        <v>22</v>
      </c>
      <c r="E496" s="70"/>
      <c r="F496" s="71"/>
      <c r="G496" s="71">
        <f t="shared" si="66"/>
        <v>0</v>
      </c>
    </row>
    <row r="497" spans="1:7" ht="15.6" customHeight="1" x14ac:dyDescent="0.3">
      <c r="A497" s="192"/>
      <c r="B497" s="125"/>
      <c r="C497" s="91" t="s">
        <v>95</v>
      </c>
      <c r="D497" s="159"/>
      <c r="E497" s="70"/>
      <c r="F497" s="71"/>
      <c r="G497" s="71" t="str">
        <f t="shared" si="66"/>
        <v/>
      </c>
    </row>
    <row r="498" spans="1:7" ht="15.6" customHeight="1" x14ac:dyDescent="0.3">
      <c r="A498" s="192"/>
      <c r="B498" s="125"/>
      <c r="C498" s="109" t="s">
        <v>97</v>
      </c>
      <c r="D498" s="159" t="s">
        <v>22</v>
      </c>
      <c r="E498" s="70"/>
      <c r="F498" s="71"/>
      <c r="G498" s="71">
        <f t="shared" si="66"/>
        <v>0</v>
      </c>
    </row>
    <row r="499" spans="1:7" ht="15.6" customHeight="1" x14ac:dyDescent="0.3">
      <c r="A499" s="192"/>
      <c r="B499" s="125"/>
      <c r="C499" s="109" t="s">
        <v>98</v>
      </c>
      <c r="D499" s="159" t="s">
        <v>22</v>
      </c>
      <c r="E499" s="70"/>
      <c r="F499" s="71"/>
      <c r="G499" s="71">
        <f t="shared" si="66"/>
        <v>0</v>
      </c>
    </row>
    <row r="500" spans="1:7" ht="15.6" customHeight="1" x14ac:dyDescent="0.3">
      <c r="A500" s="192"/>
      <c r="B500" s="125"/>
      <c r="C500" s="109" t="s">
        <v>106</v>
      </c>
      <c r="D500" s="159" t="s">
        <v>22</v>
      </c>
      <c r="E500" s="70"/>
      <c r="F500" s="71"/>
      <c r="G500" s="71">
        <f t="shared" si="66"/>
        <v>0</v>
      </c>
    </row>
    <row r="501" spans="1:7" ht="15.6" customHeight="1" x14ac:dyDescent="0.3">
      <c r="A501" s="192"/>
      <c r="B501" s="125"/>
      <c r="C501" s="109" t="s">
        <v>107</v>
      </c>
      <c r="D501" s="159" t="s">
        <v>22</v>
      </c>
      <c r="E501" s="70"/>
      <c r="F501" s="71"/>
      <c r="G501" s="71">
        <f t="shared" si="66"/>
        <v>0</v>
      </c>
    </row>
    <row r="502" spans="1:7" ht="15.6" customHeight="1" x14ac:dyDescent="0.3">
      <c r="A502" s="192"/>
      <c r="B502" s="125"/>
      <c r="C502" s="91"/>
      <c r="D502" s="159"/>
      <c r="E502" s="70"/>
      <c r="F502" s="71"/>
      <c r="G502" s="71" t="str">
        <f t="shared" si="66"/>
        <v/>
      </c>
    </row>
    <row r="503" spans="1:7" ht="15.6" customHeight="1" x14ac:dyDescent="0.3">
      <c r="A503" s="192"/>
      <c r="B503" s="125"/>
      <c r="C503" s="91" t="s">
        <v>108</v>
      </c>
      <c r="D503" s="159" t="s">
        <v>22</v>
      </c>
      <c r="E503" s="70"/>
      <c r="F503" s="71"/>
      <c r="G503" s="71">
        <f t="shared" si="66"/>
        <v>0</v>
      </c>
    </row>
    <row r="504" spans="1:7" ht="15.6" customHeight="1" x14ac:dyDescent="0.3">
      <c r="A504" s="192"/>
      <c r="B504" s="125"/>
      <c r="C504" s="132"/>
      <c r="D504" s="159"/>
      <c r="E504" s="70"/>
      <c r="F504" s="71"/>
      <c r="G504" s="71"/>
    </row>
    <row r="505" spans="1:7" ht="15.6" customHeight="1" x14ac:dyDescent="0.3">
      <c r="A505" s="192"/>
      <c r="B505" s="73"/>
      <c r="C505" s="113"/>
      <c r="D505" s="159"/>
      <c r="E505" s="64"/>
      <c r="F505" s="82" t="s">
        <v>253</v>
      </c>
      <c r="G505" s="71">
        <f>SUM(G265:G504)</f>
        <v>0</v>
      </c>
    </row>
    <row r="506" spans="1:7" ht="15.6" customHeight="1" x14ac:dyDescent="0.3">
      <c r="A506" s="192"/>
      <c r="B506" s="73"/>
      <c r="C506" s="113"/>
      <c r="D506" s="159"/>
      <c r="E506" s="64"/>
      <c r="F506" s="81"/>
      <c r="G506" s="71"/>
    </row>
    <row r="507" spans="1:7" ht="18.600000000000001" customHeight="1" x14ac:dyDescent="0.3">
      <c r="A507" s="192"/>
      <c r="B507" s="112" t="s">
        <v>254</v>
      </c>
      <c r="C507" s="145" t="s">
        <v>115</v>
      </c>
      <c r="D507" s="159"/>
      <c r="E507" s="70"/>
      <c r="F507" s="71"/>
      <c r="G507" s="71" t="str">
        <f t="shared" ref="G507" si="67">IF(D507&lt;&gt;"",E507*F507,"")</f>
        <v/>
      </c>
    </row>
    <row r="508" spans="1:7" ht="19.2" customHeight="1" x14ac:dyDescent="0.3">
      <c r="A508" s="192"/>
      <c r="B508" s="73"/>
      <c r="C508" s="106"/>
      <c r="D508" s="159"/>
      <c r="E508" s="70"/>
      <c r="F508" s="71"/>
      <c r="G508" s="71"/>
    </row>
    <row r="509" spans="1:7" ht="19.2" customHeight="1" x14ac:dyDescent="0.3">
      <c r="A509" s="192"/>
      <c r="B509" s="114"/>
      <c r="C509" s="108" t="s">
        <v>247</v>
      </c>
      <c r="D509" s="159"/>
      <c r="E509" s="70"/>
      <c r="F509" s="71"/>
      <c r="G509" s="71" t="str">
        <f t="shared" ref="G509:G517" si="68">IF(D509&lt;&gt;"",E509*F509,"")</f>
        <v/>
      </c>
    </row>
    <row r="510" spans="1:7" ht="44.55" customHeight="1" x14ac:dyDescent="0.3">
      <c r="A510" s="192"/>
      <c r="B510" s="114"/>
      <c r="C510" s="110" t="s">
        <v>212</v>
      </c>
      <c r="D510" s="160" t="s">
        <v>15</v>
      </c>
      <c r="E510" s="70"/>
      <c r="F510" s="71"/>
      <c r="G510" s="124">
        <f t="shared" si="68"/>
        <v>0</v>
      </c>
    </row>
    <row r="511" spans="1:7" ht="19.2" customHeight="1" x14ac:dyDescent="0.3">
      <c r="A511" s="192"/>
      <c r="B511" s="73"/>
      <c r="C511" s="91" t="s">
        <v>242</v>
      </c>
      <c r="D511" s="159" t="s">
        <v>22</v>
      </c>
      <c r="E511" s="70"/>
      <c r="F511" s="71"/>
      <c r="G511" s="71">
        <f t="shared" si="68"/>
        <v>0</v>
      </c>
    </row>
    <row r="512" spans="1:7" ht="19.2" customHeight="1" x14ac:dyDescent="0.3">
      <c r="A512" s="192"/>
      <c r="B512" s="73"/>
      <c r="C512" s="91" t="s">
        <v>111</v>
      </c>
      <c r="D512" s="159" t="s">
        <v>22</v>
      </c>
      <c r="E512" s="70"/>
      <c r="F512" s="71"/>
      <c r="G512" s="71">
        <f t="shared" si="68"/>
        <v>0</v>
      </c>
    </row>
    <row r="513" spans="1:7" ht="19.2" customHeight="1" x14ac:dyDescent="0.3">
      <c r="A513" s="192"/>
      <c r="B513" s="73"/>
      <c r="C513" s="91" t="s">
        <v>112</v>
      </c>
      <c r="D513" s="159" t="s">
        <v>22</v>
      </c>
      <c r="E513" s="70"/>
      <c r="F513" s="71"/>
      <c r="G513" s="71">
        <f t="shared" si="68"/>
        <v>0</v>
      </c>
    </row>
    <row r="514" spans="1:7" ht="19.2" customHeight="1" x14ac:dyDescent="0.3">
      <c r="A514" s="192"/>
      <c r="B514" s="73"/>
      <c r="C514" s="91" t="s">
        <v>113</v>
      </c>
      <c r="D514" s="159" t="s">
        <v>22</v>
      </c>
      <c r="E514" s="70"/>
      <c r="F514" s="71"/>
      <c r="G514" s="71">
        <f t="shared" si="68"/>
        <v>0</v>
      </c>
    </row>
    <row r="515" spans="1:7" ht="19.2" customHeight="1" x14ac:dyDescent="0.3">
      <c r="A515" s="192"/>
      <c r="B515" s="73"/>
      <c r="C515" s="91" t="s">
        <v>114</v>
      </c>
      <c r="D515" s="159" t="s">
        <v>22</v>
      </c>
      <c r="E515" s="70"/>
      <c r="F515" s="71"/>
      <c r="G515" s="71">
        <f t="shared" si="68"/>
        <v>0</v>
      </c>
    </row>
    <row r="516" spans="1:7" ht="19.2" customHeight="1" x14ac:dyDescent="0.3">
      <c r="A516" s="192"/>
      <c r="B516" s="111"/>
      <c r="C516" s="91" t="s">
        <v>243</v>
      </c>
      <c r="D516" s="159" t="s">
        <v>36</v>
      </c>
      <c r="E516" s="70"/>
      <c r="F516" s="71"/>
      <c r="G516" s="71">
        <f t="shared" si="68"/>
        <v>0</v>
      </c>
    </row>
    <row r="517" spans="1:7" ht="19.2" customHeight="1" x14ac:dyDescent="0.3">
      <c r="A517" s="192"/>
      <c r="B517" s="73"/>
      <c r="C517" s="91"/>
      <c r="D517" s="159" t="s">
        <v>22</v>
      </c>
      <c r="E517" s="70"/>
      <c r="F517" s="71"/>
      <c r="G517" s="71">
        <f t="shared" si="68"/>
        <v>0</v>
      </c>
    </row>
    <row r="518" spans="1:7" ht="19.2" customHeight="1" x14ac:dyDescent="0.3">
      <c r="A518" s="192"/>
      <c r="B518" s="31"/>
      <c r="C518" s="101"/>
      <c r="D518" s="161"/>
      <c r="E518" s="64"/>
      <c r="F518" s="81"/>
      <c r="G518" s="115">
        <f>SUM(G511:G517)</f>
        <v>0</v>
      </c>
    </row>
    <row r="519" spans="1:7" ht="19.2" customHeight="1" x14ac:dyDescent="0.3">
      <c r="A519" s="192"/>
      <c r="B519" s="31"/>
      <c r="C519" s="101"/>
      <c r="D519" s="161"/>
      <c r="E519" s="64"/>
      <c r="F519" s="81"/>
      <c r="G519" s="115"/>
    </row>
    <row r="520" spans="1:7" ht="19.2" customHeight="1" x14ac:dyDescent="0.3">
      <c r="A520" s="192"/>
      <c r="B520" s="31"/>
      <c r="C520" s="108" t="s">
        <v>248</v>
      </c>
      <c r="D520" s="159"/>
      <c r="E520" s="70"/>
      <c r="F520" s="71"/>
      <c r="G520" s="71" t="str">
        <f t="shared" ref="G520:G532" si="69">IF(D520&lt;&gt;"",E520*F520,"")</f>
        <v/>
      </c>
    </row>
    <row r="521" spans="1:7" ht="32.549999999999997" customHeight="1" x14ac:dyDescent="0.3">
      <c r="A521" s="192"/>
      <c r="B521" s="31"/>
      <c r="C521" s="110" t="s">
        <v>251</v>
      </c>
      <c r="D521" s="163" t="s">
        <v>15</v>
      </c>
      <c r="E521" s="143"/>
      <c r="F521" s="144"/>
      <c r="G521" s="144">
        <f t="shared" si="69"/>
        <v>0</v>
      </c>
    </row>
    <row r="522" spans="1:7" ht="19.2" customHeight="1" x14ac:dyDescent="0.3">
      <c r="A522" s="192"/>
      <c r="B522" s="31"/>
      <c r="C522" s="91" t="s">
        <v>245</v>
      </c>
      <c r="D522" s="159" t="s">
        <v>22</v>
      </c>
      <c r="E522" s="70"/>
      <c r="F522" s="71"/>
      <c r="G522" s="71">
        <f t="shared" si="69"/>
        <v>0</v>
      </c>
    </row>
    <row r="523" spans="1:7" ht="19.2" customHeight="1" x14ac:dyDescent="0.3">
      <c r="A523" s="192"/>
      <c r="B523" s="31"/>
      <c r="C523" s="91" t="s">
        <v>111</v>
      </c>
      <c r="D523" s="159" t="s">
        <v>22</v>
      </c>
      <c r="E523" s="70"/>
      <c r="F523" s="71"/>
      <c r="G523" s="71">
        <f t="shared" si="69"/>
        <v>0</v>
      </c>
    </row>
    <row r="524" spans="1:7" ht="19.2" customHeight="1" x14ac:dyDescent="0.3">
      <c r="A524" s="192"/>
      <c r="B524" s="31"/>
      <c r="C524" s="91" t="s">
        <v>244</v>
      </c>
      <c r="D524" s="159" t="s">
        <v>22</v>
      </c>
      <c r="E524" s="70"/>
      <c r="F524" s="71"/>
      <c r="G524" s="71">
        <f t="shared" si="69"/>
        <v>0</v>
      </c>
    </row>
    <row r="525" spans="1:7" ht="19.2" customHeight="1" x14ac:dyDescent="0.3">
      <c r="A525" s="192"/>
      <c r="B525" s="31"/>
      <c r="C525" s="91" t="s">
        <v>113</v>
      </c>
      <c r="D525" s="159" t="s">
        <v>22</v>
      </c>
      <c r="E525" s="70"/>
      <c r="F525" s="71"/>
      <c r="G525" s="71">
        <f t="shared" si="69"/>
        <v>0</v>
      </c>
    </row>
    <row r="526" spans="1:7" ht="19.2" customHeight="1" x14ac:dyDescent="0.3">
      <c r="A526" s="192"/>
      <c r="B526" s="31"/>
      <c r="C526" s="91" t="s">
        <v>114</v>
      </c>
      <c r="D526" s="159" t="s">
        <v>22</v>
      </c>
      <c r="E526" s="70"/>
      <c r="F526" s="71"/>
      <c r="G526" s="71">
        <f t="shared" si="69"/>
        <v>0</v>
      </c>
    </row>
    <row r="527" spans="1:7" ht="19.2" customHeight="1" x14ac:dyDescent="0.3">
      <c r="A527" s="192"/>
      <c r="B527" s="31"/>
      <c r="C527" s="91" t="s">
        <v>246</v>
      </c>
      <c r="D527" s="159" t="s">
        <v>36</v>
      </c>
      <c r="E527" s="70"/>
      <c r="F527" s="71"/>
      <c r="G527" s="71">
        <f t="shared" si="69"/>
        <v>0</v>
      </c>
    </row>
    <row r="528" spans="1:7" ht="19.2" customHeight="1" x14ac:dyDescent="0.3">
      <c r="A528" s="192"/>
      <c r="B528" s="31"/>
      <c r="C528" s="91" t="s">
        <v>260</v>
      </c>
      <c r="D528" s="159" t="s">
        <v>22</v>
      </c>
      <c r="E528" s="78"/>
      <c r="F528" s="71"/>
      <c r="G528" s="71">
        <f t="shared" ref="G528" si="70">IF(D528&lt;&gt;"",E528*F528,"")</f>
        <v>0</v>
      </c>
    </row>
    <row r="529" spans="1:7" ht="19.2" customHeight="1" x14ac:dyDescent="0.3">
      <c r="A529" s="192"/>
      <c r="B529" s="31"/>
      <c r="C529" s="96" t="s">
        <v>177</v>
      </c>
      <c r="D529" s="159" t="s">
        <v>22</v>
      </c>
      <c r="E529" s="78"/>
      <c r="F529" s="71"/>
      <c r="G529" s="71">
        <f t="shared" si="69"/>
        <v>0</v>
      </c>
    </row>
    <row r="530" spans="1:7" ht="19.2" customHeight="1" x14ac:dyDescent="0.3">
      <c r="A530" s="192"/>
      <c r="B530" s="31"/>
      <c r="C530" s="96" t="s">
        <v>178</v>
      </c>
      <c r="D530" s="159" t="s">
        <v>22</v>
      </c>
      <c r="E530" s="78"/>
      <c r="F530" s="71"/>
      <c r="G530" s="71">
        <f t="shared" si="69"/>
        <v>0</v>
      </c>
    </row>
    <row r="531" spans="1:7" ht="19.2" customHeight="1" x14ac:dyDescent="0.3">
      <c r="A531" s="192"/>
      <c r="B531" s="31"/>
      <c r="C531" s="96" t="s">
        <v>179</v>
      </c>
      <c r="D531" s="159" t="s">
        <v>22</v>
      </c>
      <c r="E531" s="78"/>
      <c r="F531" s="71"/>
      <c r="G531" s="71">
        <f t="shared" si="69"/>
        <v>0</v>
      </c>
    </row>
    <row r="532" spans="1:7" ht="19.2" customHeight="1" x14ac:dyDescent="0.3">
      <c r="A532" s="192"/>
      <c r="B532" s="31"/>
      <c r="C532" s="96" t="s">
        <v>256</v>
      </c>
      <c r="D532" s="159" t="s">
        <v>15</v>
      </c>
      <c r="E532" s="78"/>
      <c r="F532" s="71"/>
      <c r="G532" s="71">
        <f t="shared" si="69"/>
        <v>0</v>
      </c>
    </row>
    <row r="533" spans="1:7" ht="19.2" customHeight="1" x14ac:dyDescent="0.3">
      <c r="A533" s="192"/>
      <c r="B533" s="31"/>
      <c r="C533" s="101"/>
      <c r="D533" s="161"/>
      <c r="E533" s="64"/>
      <c r="F533" s="82" t="s">
        <v>255</v>
      </c>
      <c r="G533" s="115">
        <f>SUM(G510:G532)</f>
        <v>0</v>
      </c>
    </row>
    <row r="534" spans="1:7" ht="19.2" customHeight="1" x14ac:dyDescent="0.3">
      <c r="A534" s="192"/>
      <c r="B534" s="31"/>
      <c r="C534" s="101"/>
      <c r="D534" s="161"/>
      <c r="E534" s="64"/>
      <c r="F534" s="81"/>
      <c r="G534" s="115"/>
    </row>
    <row r="535" spans="1:7" ht="19.2" customHeight="1" x14ac:dyDescent="0.3">
      <c r="A535" s="194" t="s">
        <v>110</v>
      </c>
      <c r="B535" s="195"/>
      <c r="C535" s="195"/>
      <c r="D535" s="195"/>
      <c r="E535" s="195"/>
      <c r="F535" s="196"/>
      <c r="G535" s="117">
        <f>SUM(G533:G534)</f>
        <v>0</v>
      </c>
    </row>
    <row r="536" spans="1:7" ht="19.2" customHeight="1" x14ac:dyDescent="0.3">
      <c r="A536" s="191">
        <v>10</v>
      </c>
      <c r="B536" s="155"/>
      <c r="C536" s="156"/>
      <c r="D536" s="154"/>
      <c r="E536" s="70"/>
      <c r="F536" s="71"/>
      <c r="G536" s="71"/>
    </row>
    <row r="537" spans="1:7" ht="19.2" customHeight="1" x14ac:dyDescent="0.3">
      <c r="A537" s="192"/>
      <c r="B537" s="189" t="s">
        <v>272</v>
      </c>
      <c r="C537" s="190"/>
      <c r="D537" s="154"/>
      <c r="E537" s="70"/>
      <c r="F537" s="71"/>
      <c r="G537" s="71"/>
    </row>
    <row r="538" spans="1:7" ht="19.2" customHeight="1" x14ac:dyDescent="0.3">
      <c r="A538" s="192"/>
      <c r="B538" s="125"/>
      <c r="C538" s="74"/>
      <c r="D538" s="69"/>
      <c r="E538" s="70"/>
      <c r="F538" s="71"/>
      <c r="G538" s="71"/>
    </row>
    <row r="539" spans="1:7" ht="19.2" customHeight="1" x14ac:dyDescent="0.3">
      <c r="A539" s="192"/>
      <c r="B539" s="114" t="s">
        <v>221</v>
      </c>
      <c r="C539" s="62" t="s">
        <v>116</v>
      </c>
      <c r="D539" s="69"/>
      <c r="E539" s="70"/>
      <c r="F539" s="71"/>
      <c r="G539" s="71" t="str">
        <f>IF(D539&lt;&gt;"",E539*F539,"")</f>
        <v/>
      </c>
    </row>
    <row r="540" spans="1:7" ht="19.2" customHeight="1" x14ac:dyDescent="0.3">
      <c r="A540" s="192"/>
      <c r="B540" s="125"/>
      <c r="C540" s="75" t="s">
        <v>197</v>
      </c>
      <c r="D540" s="69" t="s">
        <v>15</v>
      </c>
      <c r="E540" s="70"/>
      <c r="F540" s="71"/>
      <c r="G540" s="71">
        <f>IF(D540&lt;&gt;"",E540*F540,"")</f>
        <v>0</v>
      </c>
    </row>
    <row r="541" spans="1:7" ht="19.2" customHeight="1" x14ac:dyDescent="0.3">
      <c r="A541" s="192"/>
      <c r="B541" s="125"/>
      <c r="C541" s="75" t="s">
        <v>117</v>
      </c>
      <c r="D541" s="69" t="s">
        <v>15</v>
      </c>
      <c r="E541" s="70"/>
      <c r="F541" s="71"/>
      <c r="G541" s="71">
        <f>IF(D541&lt;&gt;"",E541*F541,"")</f>
        <v>0</v>
      </c>
    </row>
    <row r="542" spans="1:7" ht="19.2" customHeight="1" x14ac:dyDescent="0.3">
      <c r="A542" s="192"/>
      <c r="B542" s="125"/>
      <c r="C542" s="75"/>
      <c r="D542" s="69"/>
      <c r="E542" s="70"/>
      <c r="F542" s="150" t="s">
        <v>222</v>
      </c>
      <c r="G542" s="71">
        <f>G540+G541</f>
        <v>0</v>
      </c>
    </row>
    <row r="543" spans="1:7" ht="19.2" customHeight="1" x14ac:dyDescent="0.3">
      <c r="A543" s="193"/>
      <c r="B543" s="125"/>
      <c r="C543" s="75"/>
      <c r="D543" s="69"/>
      <c r="E543" s="70"/>
      <c r="F543" s="71"/>
      <c r="G543" s="71"/>
    </row>
    <row r="544" spans="1:7" ht="19.2" customHeight="1" x14ac:dyDescent="0.3">
      <c r="A544" s="194" t="s">
        <v>220</v>
      </c>
      <c r="B544" s="195"/>
      <c r="C544" s="195"/>
      <c r="D544" s="195"/>
      <c r="E544" s="195"/>
      <c r="F544" s="196"/>
      <c r="G544" s="117">
        <f>SUM(G542:G543)</f>
        <v>0</v>
      </c>
    </row>
    <row r="545" spans="1:7" ht="19.2" customHeight="1" x14ac:dyDescent="0.3">
      <c r="A545" s="148"/>
      <c r="B545" s="73"/>
      <c r="C545" s="113"/>
      <c r="D545" s="69"/>
      <c r="E545" s="64"/>
      <c r="F545" s="81"/>
      <c r="G545" s="71"/>
    </row>
    <row r="546" spans="1:7" ht="16.5" customHeight="1" x14ac:dyDescent="0.3">
      <c r="A546" s="210" t="s">
        <v>215</v>
      </c>
      <c r="B546" s="210"/>
      <c r="C546" s="210"/>
      <c r="D546" s="210"/>
      <c r="E546" s="210"/>
      <c r="F546" s="211"/>
      <c r="G546" s="116">
        <f>SUM(G17,G535,G544)</f>
        <v>0</v>
      </c>
    </row>
    <row r="547" spans="1:7" ht="39.6" customHeight="1" thickBot="1" x14ac:dyDescent="0.35">
      <c r="A547" s="197" t="s">
        <v>219</v>
      </c>
      <c r="B547" s="197"/>
      <c r="C547" s="197"/>
      <c r="D547" s="197"/>
      <c r="E547" s="197"/>
      <c r="F547" s="198"/>
      <c r="G547" s="120">
        <f>G546</f>
        <v>0</v>
      </c>
    </row>
    <row r="548" spans="1:7" ht="16.2" customHeight="1" thickBot="1" x14ac:dyDescent="0.35">
      <c r="A548" s="185" t="s">
        <v>218</v>
      </c>
      <c r="B548" s="185"/>
      <c r="C548" s="185"/>
      <c r="D548" s="185"/>
      <c r="E548" s="185"/>
      <c r="F548" s="186"/>
      <c r="G548" s="121">
        <f>0.2*G547</f>
        <v>0</v>
      </c>
    </row>
    <row r="549" spans="1:7" ht="16.2" customHeight="1" thickBot="1" x14ac:dyDescent="0.35">
      <c r="A549" s="187" t="s">
        <v>217</v>
      </c>
      <c r="B549" s="187"/>
      <c r="C549" s="187"/>
      <c r="D549" s="187"/>
      <c r="E549" s="187"/>
      <c r="F549" s="188"/>
      <c r="G549" s="122">
        <f>G547+G548</f>
        <v>0</v>
      </c>
    </row>
    <row r="550" spans="1:7" x14ac:dyDescent="0.3">
      <c r="A550"/>
    </row>
    <row r="551" spans="1:7" x14ac:dyDescent="0.3">
      <c r="A551"/>
      <c r="B551"/>
    </row>
    <row r="552" spans="1:7" x14ac:dyDescent="0.3">
      <c r="A552"/>
    </row>
    <row r="553" spans="1:7" x14ac:dyDescent="0.3">
      <c r="A553"/>
    </row>
  </sheetData>
  <mergeCells count="28">
    <mergeCell ref="A180:A223"/>
    <mergeCell ref="A18:A50"/>
    <mergeCell ref="C242:C244"/>
    <mergeCell ref="D242:D244"/>
    <mergeCell ref="A139:A179"/>
    <mergeCell ref="A96:A138"/>
    <mergeCell ref="A51:A95"/>
    <mergeCell ref="A262:A303"/>
    <mergeCell ref="A535:F535"/>
    <mergeCell ref="A546:F546"/>
    <mergeCell ref="G242:G244"/>
    <mergeCell ref="B242:B244"/>
    <mergeCell ref="A224:A261"/>
    <mergeCell ref="A358:A411"/>
    <mergeCell ref="A304:A357"/>
    <mergeCell ref="A412:A448"/>
    <mergeCell ref="A1:B2"/>
    <mergeCell ref="A6:A16"/>
    <mergeCell ref="A17:F17"/>
    <mergeCell ref="B7:C7"/>
    <mergeCell ref="B19:C19"/>
    <mergeCell ref="A548:F548"/>
    <mergeCell ref="A549:F549"/>
    <mergeCell ref="B537:C537"/>
    <mergeCell ref="A536:A543"/>
    <mergeCell ref="A449:A534"/>
    <mergeCell ref="A544:F544"/>
    <mergeCell ref="A547:F547"/>
  </mergeCells>
  <phoneticPr fontId="0" type="noConversion"/>
  <pageMargins left="0.39370078740157483" right="0.39370078740157483" top="0.39370078740157483" bottom="0.78740157480314965" header="0.51181102362204722" footer="0.19685039370078741"/>
  <pageSetup paperSize="9" orientation="portrait" r:id="rId1"/>
  <headerFooter alignWithMargins="0">
    <oddFooter xml:space="preserve">&amp;L&amp;"Arial,Normal"&amp;8&amp;G&amp;R&amp;"Arial,Normal"&amp;8Page&amp;"Arial,Gras" &amp;P&amp;"Arial,Normal"/&amp;N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11</vt:i4>
      </vt:variant>
    </vt:vector>
  </HeadingPairs>
  <TitlesOfParts>
    <vt:vector size="14" baseType="lpstr">
      <vt:lpstr>Feuille de garde</vt:lpstr>
      <vt:lpstr>DPGF</vt:lpstr>
      <vt:lpstr>Bordereau de prix</vt:lpstr>
      <vt:lpstr>'Bordereau de prix'!_Toc194595852</vt:lpstr>
      <vt:lpstr>'Bordereau de prix'!Impression_des_titres</vt:lpstr>
      <vt:lpstr>réf_Affaire</vt:lpstr>
      <vt:lpstr>réf_Client1</vt:lpstr>
      <vt:lpstr>réf_Client2</vt:lpstr>
      <vt:lpstr>réf_Client3</vt:lpstr>
      <vt:lpstr>réf_Date</vt:lpstr>
      <vt:lpstr>réf_Référence</vt:lpstr>
      <vt:lpstr>réf_Titre1</vt:lpstr>
      <vt:lpstr>réf_Titre2</vt:lpstr>
      <vt:lpstr>réf_Titre3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FALMENTA Brandon</dc:creator>
  <cp:lastModifiedBy>Rufas Jean</cp:lastModifiedBy>
  <cp:lastPrinted>2025-06-05T13:41:57Z</cp:lastPrinted>
  <dcterms:created xsi:type="dcterms:W3CDTF">2004-08-18T09:02:52Z</dcterms:created>
  <dcterms:modified xsi:type="dcterms:W3CDTF">2025-06-30T16:56:36Z</dcterms:modified>
</cp:coreProperties>
</file>